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N:\☆財政Ｇ\06年度\113 県調査・報告\060財政状況資料集\R5\04 市→県へ提出\250319修正提出\"/>
    </mc:Choice>
  </mc:AlternateContent>
  <xr:revisionPtr revIDLastSave="0" documentId="13_ncr:1_{3AB8D2E9-988D-4B9B-B6B5-A9A2DD31072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35" i="10"/>
  <c r="BW34" i="10"/>
  <c r="BE34" i="10"/>
  <c r="C34" i="10"/>
  <c r="U34" i="10" s="1"/>
  <c r="U35" i="10" s="1"/>
  <c r="U36" i="10" s="1"/>
  <c r="U37" i="10" s="1"/>
  <c r="BW35" i="10" l="1"/>
  <c r="BW36" i="10" s="1"/>
  <c r="BW37" i="10" s="1"/>
  <c r="BW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<sst xmlns="http://schemas.openxmlformats.org/spreadsheetml/2006/main" count="1050" uniqueCount="570">
  <si>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</si>
  <si>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</si>
  <si>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</si>
  <si>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</si>
  <si>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</si>
  <si>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</si>
  <si>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</si>
  <si>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</si>
  <si>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</si>
  <si>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</si>
  <si>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</si>
  <si>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</si>
  <si>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</si>
  <si>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</si>
  <si>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</si>
  <si>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</si>
  <si>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</si>
  <si>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</si>
  <si>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</si>
  <si>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</si>
  <si>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</si>
  <si>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</si>
  <si>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</si>
  <si>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</si>
  <si>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</si>
  <si>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</si>
  <si>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</si>
  <si>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</si>
  <si>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</si>
  <si>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</si>
  <si>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</si>
  <si>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</si>
  <si>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</si>
  <si>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</si>
  <si>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</si>
  <si>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</si>
  <si>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</si>
  <si>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</si>
  <si>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</si>
  <si>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</si>
  <si>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</si>
  <si>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</si>
  <si>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</si>
  <si>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</si>
  <si>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</si>
  <si>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</si>
  <si>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</si>
  <si>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</si>
  <si>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</si>
  <si>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</si>
  <si>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</si>
  <si>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</si>
  <si>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</si>
  <si>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</si>
  <si>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</si>
  <si>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</si>
  <si>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</si>
  <si>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</si>
  <si>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</si>
  <si>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</si>
  <si>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</si>
  <si>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</si>
  <si>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</si>
  <si>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</si>
  <si>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</si>
  <si>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</si>
  <si>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</si>
  <si>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</si>
  <si>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</si>
  <si>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</si>
  <si>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</si>
  <si>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</si>
  <si>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</si>
  <si>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</si>
  <si>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</si>
  <si>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</si>
  <si>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</si>
  <si>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</si>
  <si>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</si>
  <si>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</si>
  <si>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</si>
  <si>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</si>
  <si>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</si>
  <si>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</si>
  <si>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</si>
  <si>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</si>
  <si>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</si>
  <si>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</si>
  <si>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</si>
  <si>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</si>
  <si>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</si>
  <si>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</si>
  <si>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</si>
  <si>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</si>
  <si>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</si>
  <si>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</si>
  <si>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</si>
  <si>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</si>
  <si>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</si>
  <si>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</si>
  <si>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</si>
  <si>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</si>
  <si>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</si>
  <si>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</si>
  <si>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</si>
  <si>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</si>
  <si>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</si>
  <si>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</si>
  <si>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</si>
  <si>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</si>
  <si>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</si>
  <si>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</si>
  <si>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</si>
  <si>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</si>
  <si>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</si>
  <si>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</si>
  <si>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</si>
  <si>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</si>
  <si>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</si>
  <si>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</si>
  <si>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</si>
  <si>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</si>
  <si>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</si>
  <si>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</si>
  <si>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</si>
  <si>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</si>
  <si>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</si>
  <si>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</si>
  <si>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</si>
  <si>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</si>
  <si>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</si>
  <si>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</si>
  <si>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</si>
  <si>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</si>
  <si>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</si>
  <si>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</si>
  <si>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</si>
  <si>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</si>
  <si>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</si>
  <si>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</si>
  <si>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</si>
  <si>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</si>
  <si>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</si>
  <si>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</si>
  <si>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</si>
  <si>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</si>
  <si>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</si>
  <si>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</si>
  <si>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</si>
  <si>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</si>
  <si>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</si>
  <si>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</si>
  <si>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</si>
  <si>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</si>
  <si>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</si>
  <si>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</si>
  <si>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</si>
  <si>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</si>
  <si>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</si>
  <si>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</si>
  <si>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</si>
  <si>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</si>
  <si>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</si>
  <si>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</si>
  <si>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</si>
  <si>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</si>
  <si>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</si>
  <si>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</si>
  <si>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</si>
  <si>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</si>
  <si>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</si>
  <si>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</si>
  <si>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</si>
  <si>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</si>
  <si>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</si>
  <si>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</si>
  <si>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</si>
  <si>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</si>
  <si>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</si>
  <si>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</si>
  <si>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</si>
  <si>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</si>
  <si>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</si>
  <si>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</si>
  <si>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</si>
  <si>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</si>
  <si>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</si>
  <si>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</si>
  <si>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</si>
  <si>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</si>
  <si>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</si>
  <si>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</si>
  <si>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</si>
  <si>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</si>
  <si>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</si>
  <si>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</si>
  <si>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</si>
  <si>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</si>
  <si>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</si>
  <si>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</si>
  <si>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</si>
  <si>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</si>
  <si>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</si>
  <si>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静岡県磐田市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</si>
  <si>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</si>
  <si>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</si>
  <si>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</si>
  <si>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</si>
  <si>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</si>
  <si>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</si>
  <si>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</si>
  <si>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</si>
  <si>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</si>
  <si>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</si>
  <si>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</si>
  <si>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</si>
  <si>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</si>
  <si>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</si>
  <si>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</si>
  <si>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</si>
  <si>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</si>
  <si>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</si>
  <si>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</si>
  <si>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</si>
  <si>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</si>
  <si>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</si>
  <si>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</si>
  <si>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</si>
  <si>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</si>
  <si>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</si>
  <si>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</si>
  <si>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</si>
  <si>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</si>
  <si>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</si>
  <si>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</si>
  <si>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</si>
  <si>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</si>
  <si>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</si>
  <si>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</si>
  <si>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</si>
  <si>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</si>
  <si>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</si>
  <si>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</si>
  <si>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</si>
  <si>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</si>
  <si>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</si>
  <si>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</si>
  <si>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</si>
  <si>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</si>
  <si>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</si>
  <si>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</si>
  <si>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</si>
  <si>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</si>
  <si>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</si>
  <si>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</si>
  <si>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</si>
  <si>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</si>
  <si>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</si>
  <si>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</si>
  <si>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</si>
  <si>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</si>
  <si>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</si>
  <si>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</si>
  <si>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</si>
  <si>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</si>
  <si>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</si>
  <si>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</si>
  <si>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</si>
  <si>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</si>
  <si>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</si>
  <si>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</si>
  <si>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</si>
  <si>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</si>
  <si>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</si>
  <si>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</si>
  <si>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</si>
  <si>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</si>
  <si>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</si>
  <si>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</si>
  <si>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</si>
  <si>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</si>
  <si>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</si>
  <si>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</si>
  <si>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</si>
  <si>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</si>
  <si>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</si>
  <si>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</si>
  <si>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</si>
  <si>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</si>
  <si>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</si>
  <si>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</si>
  <si>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</si>
  <si>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</si>
  <si>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</si>
  <si>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</si>
  <si>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</si>
  <si>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</si>
  <si>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</si>
  <si>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</si>
  <si>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</si>
  <si>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</si>
  <si>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</si>
  <si>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</si>
  <si>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</si>
  <si>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</si>
  <si>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</si>
  <si>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</si>
  <si>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</si>
  <si>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</si>
  <si>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</si>
  <si>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</si>
  <si>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</si>
  <si>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</si>
  <si>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</si>
  <si>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</si>
  <si>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</si>
  <si>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</si>
  <si>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</si>
  <si>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</si>
  <si>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</si>
  <si>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</si>
  <si>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</si>
  <si>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</si>
  <si>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</si>
  <si>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</si>
  <si>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</si>
  <si>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</si>
  <si>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</si>
  <si>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</si>
  <si>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</si>
  <si>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</si>
  <si>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</si>
  <si>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</si>
  <si>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</si>
  <si>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</si>
  <si>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</si>
  <si>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</si>
  <si>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</si>
  <si>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</si>
  <si>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</si>
  <si>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</si>
  <si>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</si>
  <si>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</si>
  <si>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</si>
  <si>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</si>
  <si>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</si>
  <si>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</si>
  <si>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</si>
  <si>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</si>
  <si>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</si>
  <si>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</si>
  <si>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</si>
  <si>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</si>
  <si>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</si>
  <si>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静岡県磐田市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</si>
  <si>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</si>
  <si>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</si>
  <si>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</si>
  <si>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</si>
  <si>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</si>
  <si>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</si>
  <si>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</si>
  <si>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</si>
  <si>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</si>
  <si>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</si>
  <si>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</si>
  <si>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</si>
  <si>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</si>
  <si>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</si>
  <si>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</si>
  <si>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</si>
  <si>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</si>
  <si>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</si>
  <si>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</si>
  <si>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</si>
  <si>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</si>
  <si>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</si>
  <si>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</si>
  <si>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</si>
  <si>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</si>
  <si>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</si>
  <si>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</si>
  <si>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</si>
  <si>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</si>
  <si>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</si>
  <si>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</si>
  <si>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</si>
  <si>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</si>
  <si>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</si>
  <si>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</si>
  <si>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</si>
  <si>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</si>
  <si>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</si>
  <si>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</si>
  <si>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</si>
  <si>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</si>
  <si>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</si>
  <si>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</si>
  <si>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</si>
  <si>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</si>
  <si>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</si>
  <si>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</si>
  <si>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</si>
  <si>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</si>
  <si>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</si>
  <si>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</si>
  <si>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</si>
  <si>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</si>
  <si>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</si>
  <si>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</si>
  <si>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</si>
  <si>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</si>
  <si>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</si>
  <si>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</si>
  <si>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</si>
  <si>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</si>
  <si>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</si>
  <si>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</si>
  <si>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</si>
  <si>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</si>
  <si>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</si>
  <si>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</si>
  <si>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</si>
  <si>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</si>
  <si>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</si>
  <si>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</si>
  <si>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</si>
  <si>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</si>
  <si>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</si>
  <si>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</si>
  <si>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</si>
  <si>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</si>
  <si>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</si>
  <si>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</si>
  <si>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</si>
  <si>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</si>
  <si>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</si>
  <si>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</si>
  <si>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</si>
  <si>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</si>
  <si>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</si>
  <si>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</si>
  <si>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</si>
  <si>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</si>
  <si>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</si>
  <si>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</si>
  <si>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</si>
  <si>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</si>
  <si>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</si>
  <si>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</si>
  <si>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</si>
  <si>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</si>
  <si>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</si>
  <si>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</si>
  <si>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</si>
  <si>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</si>
  <si>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</si>
  <si>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</si>
  <si>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</si>
  <si>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</si>
  <si>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</si>
  <si>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</si>
  <si>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</si>
  <si>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</si>
  <si>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</si>
  <si>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</si>
  <si>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</si>
  <si>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</si>
  <si>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</si>
  <si>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</si>
  <si>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</si>
  <si>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</si>
  <si>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</si>
  <si>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</si>
  <si>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</si>
  <si>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</si>
  <si>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</si>
  <si>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</si>
  <si>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</si>
  <si>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</si>
  <si>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</si>
  <si>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</si>
  <si>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</si>
  <si>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</si>
  <si>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</si>
  <si>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</si>
  <si>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</si>
  <si>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</si>
  <si>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</si>
  <si>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</si>
  <si>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</si>
  <si>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</si>
  <si>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</si>
  <si>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</si>
  <si>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</si>
  <si>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</si>
  <si>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</si>
  <si>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</si>
  <si>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</si>
  <si>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</si>
  <si>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</si>
  <si>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</si>
  <si>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</si>
  <si>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</si>
  <si>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</si>
  <si>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</si>
  <si>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</si>
  <si>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</si>
  <si>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</si>
  <si>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</si>
  <si>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</si>
  <si>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</si>
  <si>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</si>
  <si>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</si>
  <si>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</si>
  <si>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</si>
  <si>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</si>
  <si>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</si>
  <si>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</si>
  <si>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</si>
  <si>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</si>
  <si>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</si>
  <si>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</si>
  <si>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</si>
  <si>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</si>
  <si>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</si>
  <si>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</si>
  <si>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</si>
  <si>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</si>
  <si>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</si>
  <si>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</si>
  <si>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3.37</t>
  </si>
  <si>
    <t>▲ 2.91</t>
  </si>
  <si>
    <t>▲ 1.56</t>
  </si>
  <si>
    <t>▲ 3.74</t>
  </si>
  <si>
    <t>一般会計</t>
  </si>
  <si>
    <t>病院事業会計</t>
  </si>
  <si>
    <t>水道事業会計</t>
  </si>
  <si>
    <t>下水道事業会計</t>
  </si>
  <si>
    <t>介護保険事業特別会計</t>
  </si>
  <si>
    <t>国民健康保険事業特別会計</t>
  </si>
  <si>
    <t>後期高齢者医療事業特別会計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</si>
  <si>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</si>
  <si>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</si>
  <si>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</si>
  <si>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</si>
  <si>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</si>
  <si>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</si>
  <si>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</si>
  <si>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</si>
  <si>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</si>
  <si>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</si>
  <si>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</si>
  <si>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9">
      <t>トチカイハツコウシャ</t>
    </rPh>
    <phoneticPr fontId="2"/>
  </si>
  <si>
    <t>とよおか採れたて元気むら</t>
    <rPh sb="4" eb="5">
      <t>ト</t>
    </rPh>
    <rPh sb="8" eb="10">
      <t>ゲンキ</t>
    </rPh>
    <phoneticPr fontId="2"/>
  </si>
  <si>
    <t>〇</t>
  </si>
  <si>
    <t>-</t>
    <phoneticPr fontId="2"/>
  </si>
  <si>
    <t>中遠広域事務組合</t>
  </si>
  <si>
    <t>中東遠看護専門学校組合</t>
  </si>
  <si>
    <t>静岡県後期高齢者医療広域連合</t>
  </si>
  <si>
    <t>静岡地方税滞納整理機構</t>
  </si>
  <si>
    <t>静岡県後期高齢者医療広域連合（事業会計分）</t>
  </si>
  <si>
    <t>-</t>
    <phoneticPr fontId="2"/>
  </si>
  <si>
    <t>磐田市津波対策事業基金</t>
    <rPh sb="0" eb="3">
      <t>イワタシ</t>
    </rPh>
    <rPh sb="3" eb="5">
      <t>ツナミ</t>
    </rPh>
    <rPh sb="5" eb="7">
      <t>タイサク</t>
    </rPh>
    <rPh sb="7" eb="9">
      <t>ジギョウ</t>
    </rPh>
    <rPh sb="9" eb="11">
      <t>キキン</t>
    </rPh>
    <phoneticPr fontId="5"/>
  </si>
  <si>
    <t>磐田市地域振興基金</t>
    <rPh sb="3" eb="5">
      <t>チイキ</t>
    </rPh>
    <rPh sb="5" eb="7">
      <t>シンコウ</t>
    </rPh>
    <rPh sb="7" eb="9">
      <t>キキン</t>
    </rPh>
    <phoneticPr fontId="2"/>
  </si>
  <si>
    <t>磐田市職員退職手当基金</t>
    <rPh sb="3" eb="5">
      <t>ショクイン</t>
    </rPh>
    <rPh sb="5" eb="7">
      <t>タイショク</t>
    </rPh>
    <rPh sb="7" eb="9">
      <t>テアテ</t>
    </rPh>
    <rPh sb="9" eb="11">
      <t>キキン</t>
    </rPh>
    <phoneticPr fontId="2"/>
  </si>
  <si>
    <t>磐田市公共施設整備基金</t>
    <rPh sb="3" eb="5">
      <t>コウキョウ</t>
    </rPh>
    <rPh sb="5" eb="11">
      <t>シセツセイビキキン</t>
    </rPh>
    <phoneticPr fontId="2"/>
  </si>
  <si>
    <t>磐田市しっぺいこども福祉基金</t>
    <rPh sb="10" eb="14">
      <t>フクシキキン</t>
    </rPh>
    <phoneticPr fontId="2"/>
  </si>
  <si>
    <t>▲0</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</si>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</sst>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AE9A-41E9-BD8B-8280B91A2A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79752</c:v>
                </c:pt>
                <c:pt idx="1">
                  <c:v>87743</c:v>
                </c:pt>
                <c:pt idx="2">
                  <c:v>69050</c:v>
                </c:pt>
                <c:pt idx="3">
                  <c:v>37319</c:v>
                </c:pt>
                <c:pt idx="4">
                  <c:v>50363</c:v>
                </c:pt>
              </c:numCache>
            </c:numRef>
          </c:val>
          <c:smooth val="0"/>
          <c:extLst>
            <c:ext xmlns:c16="http://schemas.microsoft.com/office/drawing/2014/chart" uri="{C3380CC4-5D6E-409C-BE32-E72D297353CC}">
              <c16:uniqueId val="{00000001-AE9A-41E9-BD8B-8280B91A2A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2.29</c:v>
                </c:pt>
                <c:pt idx="1">
                  <c:v>2.71</c:v>
                </c:pt>
                <c:pt idx="2">
                  <c:v>6.76</c:v>
                </c:pt>
                <c:pt idx="3">
                  <c:v>8.7200000000000006</c:v>
                </c:pt>
                <c:pt idx="4">
                  <c:v>8.25</c:v>
                </c:pt>
              </c:numCache>
            </c:numRef>
          </c:val>
          <c:extLst>
            <c:ext xmlns:c16="http://schemas.microsoft.com/office/drawing/2014/chart" uri="{C3380CC4-5D6E-409C-BE32-E72D297353CC}">
              <c16:uniqueId val="{00000000-7691-464B-9F69-2E599FC26A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21.56</c:v>
                </c:pt>
                <c:pt idx="1">
                  <c:v>18.82</c:v>
                </c:pt>
                <c:pt idx="2">
                  <c:v>19.5</c:v>
                </c:pt>
                <c:pt idx="3">
                  <c:v>20.399999999999999</c:v>
                </c:pt>
                <c:pt idx="4">
                  <c:v>20.65</c:v>
                </c:pt>
              </c:numCache>
            </c:numRef>
          </c:val>
          <c:extLst>
            <c:ext xmlns:c16="http://schemas.microsoft.com/office/drawing/2014/chart" uri="{C3380CC4-5D6E-409C-BE32-E72D297353CC}">
              <c16:uniqueId val="{00000001-7691-464B-9F69-2E599FC26A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-3.37</c:v>
                </c:pt>
                <c:pt idx="1">
                  <c:v>-2.91</c:v>
                </c:pt>
                <c:pt idx="2">
                  <c:v>4.1900000000000004</c:v>
                </c:pt>
                <c:pt idx="3">
                  <c:v>-1.56</c:v>
                </c:pt>
                <c:pt idx="4">
                  <c:v>-3.74</c:v>
                </c:pt>
              </c:numCache>
            </c:numRef>
          </c:val>
          <c:smooth val="0"/>
          <c:extLst>
            <c:ext xmlns:c16="http://schemas.microsoft.com/office/drawing/2014/chart" uri="{C3380CC4-5D6E-409C-BE32-E72D297353CC}">
              <c16:uniqueId val="{00000002-7691-464B-9F69-2E599FC26A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5B-4821-BA34-34FAFE2692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5B-4821-BA34-34FAFE2692AD}"/>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F5B-4821-BA34-34FAFE2692A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F5B-4821-BA34-34FAFE2692A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0.77</c:v>
                </c:pt>
                <c:pt idx="2">
                  <c:v>#N/A</c:v>
                </c:pt>
                <c:pt idx="3">
                  <c:v>0.64</c:v>
                </c:pt>
                <c:pt idx="4">
                  <c:v>#N/A</c:v>
                </c:pt>
                <c:pt idx="5">
                  <c:v>0.61</c:v>
                </c:pt>
                <c:pt idx="6">
                  <c:v>#N/A</c:v>
                </c:pt>
                <c:pt idx="7">
                  <c:v>0.37</c:v>
                </c:pt>
                <c:pt idx="8">
                  <c:v>#N/A</c:v>
                </c:pt>
                <c:pt idx="9">
                  <c:v>0.31</c:v>
                </c:pt>
              </c:numCache>
            </c:numRef>
          </c:val>
          <c:extLst>
            <c:ext xmlns:c16="http://schemas.microsoft.com/office/drawing/2014/chart" uri="{C3380CC4-5D6E-409C-BE32-E72D297353CC}">
              <c16:uniqueId val="{00000004-BF5B-4821-BA34-34FAFE2692A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0.97</c:v>
                </c:pt>
                <c:pt idx="2">
                  <c:v>#N/A</c:v>
                </c:pt>
                <c:pt idx="3">
                  <c:v>0.93</c:v>
                </c:pt>
                <c:pt idx="4">
                  <c:v>#N/A</c:v>
                </c:pt>
                <c:pt idx="5">
                  <c:v>1.25</c:v>
                </c:pt>
                <c:pt idx="6">
                  <c:v>#N/A</c:v>
                </c:pt>
                <c:pt idx="7">
                  <c:v>2.16</c:v>
                </c:pt>
                <c:pt idx="8">
                  <c:v>#N/A</c:v>
                </c:pt>
                <c:pt idx="9">
                  <c:v>1.34</c:v>
                </c:pt>
              </c:numCache>
            </c:numRef>
          </c:val>
          <c:extLst>
            <c:ext xmlns:c16="http://schemas.microsoft.com/office/drawing/2014/chart" uri="{C3380CC4-5D6E-409C-BE32-E72D297353CC}">
              <c16:uniqueId val="{00000005-BF5B-4821-BA34-34FAFE2692A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2.13</c:v>
                </c:pt>
                <c:pt idx="4">
                  <c:v>#N/A</c:v>
                </c:pt>
                <c:pt idx="5">
                  <c:v>2.85</c:v>
                </c:pt>
                <c:pt idx="6">
                  <c:v>#N/A</c:v>
                </c:pt>
                <c:pt idx="7">
                  <c:v>3.6</c:v>
                </c:pt>
                <c:pt idx="8">
                  <c:v>#N/A</c:v>
                </c:pt>
                <c:pt idx="9">
                  <c:v>4.3099999999999996</c:v>
                </c:pt>
              </c:numCache>
            </c:numRef>
          </c:val>
          <c:extLst>
            <c:ext xmlns:c16="http://schemas.microsoft.com/office/drawing/2014/chart" uri="{C3380CC4-5D6E-409C-BE32-E72D297353CC}">
              <c16:uniqueId val="{00000006-BF5B-4821-BA34-34FAFE2692A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4.88</c:v>
                </c:pt>
                <c:pt idx="2">
                  <c:v>#N/A</c:v>
                </c:pt>
                <c:pt idx="3">
                  <c:v>4.99</c:v>
                </c:pt>
                <c:pt idx="4">
                  <c:v>#N/A</c:v>
                </c:pt>
                <c:pt idx="5">
                  <c:v>5.04</c:v>
                </c:pt>
                <c:pt idx="6">
                  <c:v>#N/A</c:v>
                </c:pt>
                <c:pt idx="7">
                  <c:v>5.27</c:v>
                </c:pt>
                <c:pt idx="8">
                  <c:v>#N/A</c:v>
                </c:pt>
                <c:pt idx="9">
                  <c:v>5.63</c:v>
                </c:pt>
              </c:numCache>
            </c:numRef>
          </c:val>
          <c:extLst>
            <c:ext xmlns:c16="http://schemas.microsoft.com/office/drawing/2014/chart" uri="{C3380CC4-5D6E-409C-BE32-E72D297353CC}">
              <c16:uniqueId val="{00000007-BF5B-4821-BA34-34FAFE2692A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c:v>
                </c:pt>
                <c:pt idx="2">
                  <c:v>#N/A</c:v>
                </c:pt>
                <c:pt idx="3">
                  <c:v>5.55</c:v>
                </c:pt>
                <c:pt idx="4">
                  <c:v>#N/A</c:v>
                </c:pt>
                <c:pt idx="5">
                  <c:v>7.25</c:v>
                </c:pt>
                <c:pt idx="6">
                  <c:v>#N/A</c:v>
                </c:pt>
                <c:pt idx="7">
                  <c:v>8.86</c:v>
                </c:pt>
                <c:pt idx="8">
                  <c:v>#N/A</c:v>
                </c:pt>
                <c:pt idx="9">
                  <c:v>6.02</c:v>
                </c:pt>
              </c:numCache>
            </c:numRef>
          </c:val>
          <c:extLst>
            <c:ext xmlns:c16="http://schemas.microsoft.com/office/drawing/2014/chart" uri="{C3380CC4-5D6E-409C-BE32-E72D297353CC}">
              <c16:uniqueId val="{00000008-BF5B-4821-BA34-34FAFE2692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c:v>
                </c:pt>
                <c:pt idx="2">
                  <c:v>#N/A</c:v>
                </c:pt>
                <c:pt idx="3">
                  <c:v>2.7</c:v>
                </c:pt>
                <c:pt idx="4">
                  <c:v>#N/A</c:v>
                </c:pt>
                <c:pt idx="5">
                  <c:v>6.76</c:v>
                </c:pt>
                <c:pt idx="6">
                  <c:v>#N/A</c:v>
                </c:pt>
                <c:pt idx="7">
                  <c:v>8.7200000000000006</c:v>
                </c:pt>
                <c:pt idx="8">
                  <c:v>#N/A</c:v>
                </c:pt>
                <c:pt idx="9">
                  <c:v>8.25</c:v>
                </c:pt>
              </c:numCache>
            </c:numRef>
          </c:val>
          <c:extLst>
            <c:ext xmlns:c16="http://schemas.microsoft.com/office/drawing/2014/chart" uri="{C3380CC4-5D6E-409C-BE32-E72D297353CC}">
              <c16:uniqueId val="{00000009-BF5B-4821-BA34-34FAFE2692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7760</c:v>
                </c:pt>
                <c:pt idx="5">
                  <c:v>7818</c:v>
                </c:pt>
                <c:pt idx="8">
                  <c:v>7878</c:v>
                </c:pt>
                <c:pt idx="11">
                  <c:v>7573</c:v>
                </c:pt>
                <c:pt idx="14">
                  <c:v>7653</c:v>
                </c:pt>
              </c:numCache>
            </c:numRef>
          </c:val>
          <c:extLst>
            <c:ext xmlns:c16="http://schemas.microsoft.com/office/drawing/2014/chart" uri="{C3380CC4-5D6E-409C-BE32-E72D297353CC}">
              <c16:uniqueId val="{00000000-C56E-45A5-9022-7A71AFFB9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6E-45A5-9022-7A71AFFB9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141</c:v>
                </c:pt>
                <c:pt idx="3">
                  <c:v>125</c:v>
                </c:pt>
                <c:pt idx="6">
                  <c:v>118</c:v>
                </c:pt>
                <c:pt idx="9">
                  <c:v>111</c:v>
                </c:pt>
                <c:pt idx="12">
                  <c:v>94</c:v>
                </c:pt>
              </c:numCache>
            </c:numRef>
          </c:val>
          <c:extLst>
            <c:ext xmlns:c16="http://schemas.microsoft.com/office/drawing/2014/chart" uri="{C3380CC4-5D6E-409C-BE32-E72D297353CC}">
              <c16:uniqueId val="{00000002-C56E-45A5-9022-7A71AFFB9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134</c:v>
                </c:pt>
                <c:pt idx="3">
                  <c:v>157</c:v>
                </c:pt>
                <c:pt idx="6">
                  <c:v>111</c:v>
                </c:pt>
                <c:pt idx="9">
                  <c:v>18</c:v>
                </c:pt>
                <c:pt idx="12">
                  <c:v>23</c:v>
                </c:pt>
              </c:numCache>
            </c:numRef>
          </c:val>
          <c:extLst>
            <c:ext xmlns:c16="http://schemas.microsoft.com/office/drawing/2014/chart" uri="{C3380CC4-5D6E-409C-BE32-E72D297353CC}">
              <c16:uniqueId val="{00000003-C56E-45A5-9022-7A71AFFB9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2941</c:v>
                </c:pt>
                <c:pt idx="3">
                  <c:v>2754</c:v>
                </c:pt>
                <c:pt idx="6">
                  <c:v>2666</c:v>
                </c:pt>
                <c:pt idx="9">
                  <c:v>2439</c:v>
                </c:pt>
                <c:pt idx="12">
                  <c:v>2283</c:v>
                </c:pt>
              </c:numCache>
            </c:numRef>
          </c:val>
          <c:extLst>
            <c:ext xmlns:c16="http://schemas.microsoft.com/office/drawing/2014/chart" uri="{C3380CC4-5D6E-409C-BE32-E72D297353CC}">
              <c16:uniqueId val="{00000004-C56E-45A5-9022-7A71AFFB9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6E-45A5-9022-7A71AFFB9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6E-45A5-9022-7A71AFFB9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5583</c:v>
                </c:pt>
                <c:pt idx="3">
                  <c:v>5656</c:v>
                </c:pt>
                <c:pt idx="6">
                  <c:v>5566</c:v>
                </c:pt>
                <c:pt idx="9">
                  <c:v>5297</c:v>
                </c:pt>
                <c:pt idx="12">
                  <c:v>5342</c:v>
                </c:pt>
              </c:numCache>
            </c:numRef>
          </c:val>
          <c:extLst>
            <c:ext xmlns:c16="http://schemas.microsoft.com/office/drawing/2014/chart" uri="{C3380CC4-5D6E-409C-BE32-E72D297353CC}">
              <c16:uniqueId val="{00000007-C56E-45A5-9022-7A71AFFB94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1039</c:v>
                </c:pt>
                <c:pt idx="2">
                  <c:v>#N/A</c:v>
                </c:pt>
                <c:pt idx="3">
                  <c:v>#N/A</c:v>
                </c:pt>
                <c:pt idx="4">
                  <c:v>874</c:v>
                </c:pt>
                <c:pt idx="5">
                  <c:v>#N/A</c:v>
                </c:pt>
                <c:pt idx="6">
                  <c:v>#N/A</c:v>
                </c:pt>
                <c:pt idx="7">
                  <c:v>583</c:v>
                </c:pt>
                <c:pt idx="8">
                  <c:v>#N/A</c:v>
                </c:pt>
                <c:pt idx="9">
                  <c:v>#N/A</c:v>
                </c:pt>
                <c:pt idx="10">
                  <c:v>292</c:v>
                </c:pt>
                <c:pt idx="11">
                  <c:v>#N/A</c:v>
                </c:pt>
                <c:pt idx="12">
                  <c:v>#N/A</c:v>
                </c:pt>
                <c:pt idx="13">
                  <c:v>89</c:v>
                </c:pt>
                <c:pt idx="14">
                  <c:v>#N/A</c:v>
                </c:pt>
              </c:numCache>
            </c:numRef>
          </c:val>
          <c:smooth val="0"/>
          <c:extLst>
            <c:ext xmlns:c16="http://schemas.microsoft.com/office/drawing/2014/chart" uri="{C3380CC4-5D6E-409C-BE32-E72D297353CC}">
              <c16:uniqueId val="{00000008-C56E-45A5-9022-7A71AFFB94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65674</c:v>
                </c:pt>
                <c:pt idx="5">
                  <c:v>66779</c:v>
                </c:pt>
                <c:pt idx="8">
                  <c:v>68333</c:v>
                </c:pt>
                <c:pt idx="11">
                  <c:v>65272</c:v>
                </c:pt>
                <c:pt idx="14">
                  <c:v>62620</c:v>
                </c:pt>
              </c:numCache>
            </c:numRef>
          </c:val>
          <c:extLst>
            <c:ext xmlns:c16="http://schemas.microsoft.com/office/drawing/2014/chart" uri="{C3380CC4-5D6E-409C-BE32-E72D297353CC}">
              <c16:uniqueId val="{00000000-A048-4C78-A2B6-5AA9B90B4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10362</c:v>
                </c:pt>
                <c:pt idx="5">
                  <c:v>10576</c:v>
                </c:pt>
                <c:pt idx="8">
                  <c:v>11128</c:v>
                </c:pt>
                <c:pt idx="11">
                  <c:v>11259</c:v>
                </c:pt>
                <c:pt idx="14">
                  <c:v>11478</c:v>
                </c:pt>
              </c:numCache>
            </c:numRef>
          </c:val>
          <c:extLst>
            <c:ext xmlns:c16="http://schemas.microsoft.com/office/drawing/2014/chart" uri="{C3380CC4-5D6E-409C-BE32-E72D297353CC}">
              <c16:uniqueId val="{00000001-A048-4C78-A2B6-5AA9B90B4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15394</c:v>
                </c:pt>
                <c:pt idx="5">
                  <c:v>15141</c:v>
                </c:pt>
                <c:pt idx="8">
                  <c:v>15476</c:v>
                </c:pt>
                <c:pt idx="11">
                  <c:v>14831</c:v>
                </c:pt>
                <c:pt idx="14">
                  <c:v>14484</c:v>
                </c:pt>
              </c:numCache>
            </c:numRef>
          </c:val>
          <c:extLst>
            <c:ext xmlns:c16="http://schemas.microsoft.com/office/drawing/2014/chart" uri="{C3380CC4-5D6E-409C-BE32-E72D297353CC}">
              <c16:uniqueId val="{00000002-A048-4C78-A2B6-5AA9B90B4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48-4C78-A2B6-5AA9B90B4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48-4C78-A2B6-5AA9B90B4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179</c:v>
                </c:pt>
                <c:pt idx="3">
                  <c:v>202</c:v>
                </c:pt>
                <c:pt idx="6">
                  <c:v>175</c:v>
                </c:pt>
                <c:pt idx="9">
                  <c:v>82</c:v>
                </c:pt>
                <c:pt idx="12">
                  <c:v>40</c:v>
                </c:pt>
              </c:numCache>
            </c:numRef>
          </c:val>
          <c:extLst>
            <c:ext xmlns:c16="http://schemas.microsoft.com/office/drawing/2014/chart" uri="{C3380CC4-5D6E-409C-BE32-E72D297353CC}">
              <c16:uniqueId val="{00000005-A048-4C78-A2B6-5AA9B90B4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9696</c:v>
                </c:pt>
                <c:pt idx="3">
                  <c:v>9655</c:v>
                </c:pt>
                <c:pt idx="6">
                  <c:v>9500</c:v>
                </c:pt>
                <c:pt idx="9">
                  <c:v>10074</c:v>
                </c:pt>
                <c:pt idx="12">
                  <c:v>9895</c:v>
                </c:pt>
              </c:numCache>
            </c:numRef>
          </c:val>
          <c:extLst>
            <c:ext xmlns:c16="http://schemas.microsoft.com/office/drawing/2014/chart" uri="{C3380CC4-5D6E-409C-BE32-E72D297353CC}">
              <c16:uniqueId val="{00000006-A048-4C78-A2B6-5AA9B90B4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376</c:v>
                </c:pt>
                <c:pt idx="3">
                  <c:v>271</c:v>
                </c:pt>
                <c:pt idx="6">
                  <c:v>190</c:v>
                </c:pt>
                <c:pt idx="9">
                  <c:v>227</c:v>
                </c:pt>
                <c:pt idx="12">
                  <c:v>267</c:v>
                </c:pt>
              </c:numCache>
            </c:numRef>
          </c:val>
          <c:extLst>
            <c:ext xmlns:c16="http://schemas.microsoft.com/office/drawing/2014/chart" uri="{C3380CC4-5D6E-409C-BE32-E72D297353CC}">
              <c16:uniqueId val="{00000007-A048-4C78-A2B6-5AA9B90B4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29963</c:v>
                </c:pt>
                <c:pt idx="3">
                  <c:v>28080</c:v>
                </c:pt>
                <c:pt idx="6">
                  <c:v>22955</c:v>
                </c:pt>
                <c:pt idx="9">
                  <c:v>20640</c:v>
                </c:pt>
                <c:pt idx="12">
                  <c:v>21321</c:v>
                </c:pt>
              </c:numCache>
            </c:numRef>
          </c:val>
          <c:extLst>
            <c:ext xmlns:c16="http://schemas.microsoft.com/office/drawing/2014/chart" uri="{C3380CC4-5D6E-409C-BE32-E72D297353CC}">
              <c16:uniqueId val="{00000008-A048-4C78-A2B6-5AA9B90B4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894</c:v>
                </c:pt>
                <c:pt idx="3">
                  <c:v>840</c:v>
                </c:pt>
                <c:pt idx="6">
                  <c:v>728</c:v>
                </c:pt>
                <c:pt idx="9">
                  <c:v>632</c:v>
                </c:pt>
                <c:pt idx="12">
                  <c:v>591</c:v>
                </c:pt>
              </c:numCache>
            </c:numRef>
          </c:val>
          <c:extLst>
            <c:ext xmlns:c16="http://schemas.microsoft.com/office/drawing/2014/chart" uri="{C3380CC4-5D6E-409C-BE32-E72D297353CC}">
              <c16:uniqueId val="{00000009-A048-4C78-A2B6-5AA9B90B4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50445</c:v>
                </c:pt>
                <c:pt idx="3">
                  <c:v>53372</c:v>
                </c:pt>
                <c:pt idx="6">
                  <c:v>56769</c:v>
                </c:pt>
                <c:pt idx="9">
                  <c:v>54982</c:v>
                </c:pt>
                <c:pt idx="12">
                  <c:v>54720</c:v>
                </c:pt>
              </c:numCache>
            </c:numRef>
          </c:val>
          <c:extLst>
            <c:ext xmlns:c16="http://schemas.microsoft.com/office/drawing/2014/chart" uri="{C3380CC4-5D6E-409C-BE32-E72D297353CC}">
              <c16:uniqueId val="{0000000A-A048-4C78-A2B6-5AA9B90B44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48-4C78-A2B6-5AA9B90B44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7924</c:v>
                </c:pt>
                <c:pt idx="1">
                  <c:v>8011</c:v>
                </c:pt>
                <c:pt idx="2">
                  <c:v>8322</c:v>
                </c:pt>
              </c:numCache>
            </c:numRef>
          </c:val>
          <c:extLst>
            <c:ext xmlns:c16="http://schemas.microsoft.com/office/drawing/2014/chart" uri="{C3380CC4-5D6E-409C-BE32-E72D297353CC}">
              <c16:uniqueId val="{00000000-AF86-43F6-B076-B82879216A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F86-43F6-B076-B82879216A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6517</c:v>
                </c:pt>
                <c:pt idx="1">
                  <c:v>5671</c:v>
                </c:pt>
                <c:pt idx="2">
                  <c:v>6601</c:v>
                </c:pt>
              </c:numCache>
            </c:numRef>
          </c:val>
          <c:extLst>
            <c:ext xmlns:c16="http://schemas.microsoft.com/office/drawing/2014/chart" uri="{C3380CC4-5D6E-409C-BE32-E72D297353CC}">
              <c16:uniqueId val="{00000002-AF86-43F6-B076-B82879216A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166,684
157,075
163.45
74,008,471
70,454,399
3,325,539
40,307,180
54,720,456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年度の基準財政収入額は、法人税割の大幅な増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及び地方消費税交付金の増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等により前年度比増となり、基準財政需要額は、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歳以上人口の増及びそれに伴う居宅介護サービス受給者数等の増による高齢者保健福祉費の増に加え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需要額から控除される臨時財政対策債発行可能額が大幅減となり前年度比増となった。収入額、需要額ともに増となったが、需要額の増が上回ったため、財政力指数は前年度比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県平均は上回っているものの、類似団体平均を下回っていることから、既存産業の活性化に加え新産業の創出等に取り組むことで歳入確保を図るとともに、行財政改革による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歳入は、法人税割の増があったものの、臨時財政対策債の大幅な減により全体で減となり、歳出は、主に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物件費や扶助費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が増となり全体で増となったため、経常収支比率は前年度比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ポイント上昇したが、類似団体平均を下回っている。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今後も少子高齢化の進行による扶助費の増加や物価高騰による物件費の増加が避けられない見通しであるが、本市の中期財政見通しにおける目標値である「令和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％以下」の達成に向け、経常経費の削減等、行財政改革に取り組んでいく。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71374</xdr:rowOff>
    </xdr:from>
    <xdr:to>
      <xdr:col>23</xdr:col>
      <xdr:colOff>133350</xdr:colOff>
      <xdr:row>60</xdr:row>
      <xdr:rowOff>15748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8692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78740</xdr:rowOff>
    </xdr:from>
    <xdr:to>
      <xdr:col>19</xdr:col>
      <xdr:colOff>133350</xdr:colOff>
      <xdr:row>59</xdr:row>
      <xdr:rowOff>71374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2284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167149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22840"/>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58691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61</xdr:row>
      <xdr:rowOff>104902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2553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152925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20574</xdr:rowOff>
    </xdr:from>
    <xdr:to>
      <xdr:col>19</xdr:col>
      <xdr:colOff>184150</xdr:colOff>
      <xdr:row>59</xdr:row>
      <xdr:rowOff>122174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132351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0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27940</xdr:rowOff>
    </xdr:from>
    <xdr:to>
      <xdr:col>15</xdr:col>
      <xdr:colOff>133350</xdr:colOff>
      <xdr:row>58</xdr:row>
      <xdr:rowOff>129540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139717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140479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主に物件費において、向陽学府新たな学校づくり整備事業や「書かない・行かない」窓口整備事業の皆増はあったものの、令和４年度の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旧市民文化会館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解体経費や新型コロナウイルス感染症対策として実施したプレミアム商品券事業の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皆減により、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人当たり人件費、物件費等決算額が類似団体平均を下回った。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が進み維持補修費の増加が見込まれることから、将来的な負担を軽減するため、公共施設等総合管理計画に基づき、施設の更新や長寿命化、総量や規模の適正化等に計画的に取り組み、効果的・効率的な投資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50953"/>
          <a:ext cx="0" cy="1051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9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5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136762</xdr:rowOff>
    </xdr:from>
    <xdr:to>
      <xdr:col>23</xdr:col>
      <xdr:colOff>133350</xdr:colOff>
      <xdr:row>85</xdr:row>
      <xdr:rowOff>46650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38562"/>
          <a:ext cx="838200" cy="8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7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42494</xdr:rowOff>
    </xdr:from>
    <xdr:to>
      <xdr:col>19</xdr:col>
      <xdr:colOff>133350</xdr:colOff>
      <xdr:row>85</xdr:row>
      <xdr:rowOff>46650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44294"/>
          <a:ext cx="889000" cy="17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91662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2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21810</xdr:rowOff>
    </xdr:from>
    <xdr:to>
      <xdr:col>15</xdr:col>
      <xdr:colOff>82550</xdr:colOff>
      <xdr:row>84</xdr:row>
      <xdr:rowOff>42494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2160"/>
          <a:ext cx="889000" cy="1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5809</xdr:rowOff>
    </xdr:from>
    <xdr:to>
      <xdr:col>11</xdr:col>
      <xdr:colOff>31750</xdr:colOff>
      <xdr:row>83</xdr:row>
      <xdr:rowOff>21810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4709"/>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85962</xdr:rowOff>
    </xdr:from>
    <xdr:to>
      <xdr:col>23</xdr:col>
      <xdr:colOff>184150</xdr:colOff>
      <xdr:row>85</xdr:row>
      <xdr:rowOff>16112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102489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167300</xdr:rowOff>
    </xdr:from>
    <xdr:to>
      <xdr:col>19</xdr:col>
      <xdr:colOff>184150</xdr:colOff>
      <xdr:row>85</xdr:row>
      <xdr:rowOff>97450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82227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163144</xdr:rowOff>
    </xdr:from>
    <xdr:to>
      <xdr:col>15</xdr:col>
      <xdr:colOff>133350</xdr:colOff>
      <xdr:row>84</xdr:row>
      <xdr:rowOff>93294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103471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142460</xdr:rowOff>
    </xdr:from>
    <xdr:to>
      <xdr:col>11</xdr:col>
      <xdr:colOff>82550</xdr:colOff>
      <xdr:row>83</xdr:row>
      <xdr:rowOff>72610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82787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126459</xdr:rowOff>
    </xdr:from>
    <xdr:to>
      <xdr:col>7</xdr:col>
      <xdr:colOff>31750</xdr:colOff>
      <xdr:row>82</xdr:row>
      <xdr:rowOff>56609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66786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給与改定については、人事院勧告に基づき、国家公務員の改定に準じて実施している。令和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年度も前年度に引き続き月例給の改定を実施した。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従来から、人件費管理及び昇給・昇格管理は適正に行っており、この結果として、ラスパイレス指数は全国市平均と同程度、類似団体内でも中位の水準となっている。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130811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843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8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157480</xdr:rowOff>
    </xdr:from>
    <xdr:to>
      <xdr:col>72</xdr:col>
      <xdr:colOff>203200</xdr:colOff>
      <xdr:row>83</xdr:row>
      <xdr:rowOff>157480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8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157480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15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106680</xdr:rowOff>
    </xdr:from>
    <xdr:to>
      <xdr:col>68</xdr:col>
      <xdr:colOff>203200</xdr:colOff>
      <xdr:row>84</xdr:row>
      <xdr:rowOff>36830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47007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年４月の５市町村合併以降、行財政改革大綱及び平成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年度までの第２次定員適正化計画に基づき、人件費の抑制及び徹底的なスリム化を図り、消防及び病院を除く「一般部門正規職員数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人体制」を実現した（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H17.4.1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今後は、総人件費と年齢バランスに配慮した職員体制の構築に取り組んでいく。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129963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526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65617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204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33444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8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65617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882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元利償還金や下水道事業会計への繰出金減等による準元利償還金の減により、数値は前年度に比べ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今後は、大型事業の実施や、老朽化した施設更新等に伴う財源確保のための市債借入の増が見込まれることから、本市の中期財政見通しの目標値である「令和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年度末における全会計の市債残高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億円以下」の達成に向け、事業の精査や基金の活用などにより健全な財政運営を行っていくことで、比率の抑制に努めていく。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57134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68641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632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160565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115509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71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地方債現在高等に係る基準財政需要額算入見込額の大幅な減等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将来負担額への充当可能財源等が減となったことにより一時的に増となったものの、令和２年度以降は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年連続して数値なしとなっている。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大型事業の進捗や老朽化した施設更新等による市債借入の増、基金繰入金の増による充当可能基金の減に伴い、比率の上昇も想定されることから、投資的経費の見直しを継続的に行い、健全な財政運営の維持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92524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6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2896</xdr:rowOff>
    </xdr:from>
    <xdr:to>
      <xdr:col>64</xdr:col>
      <xdr:colOff>152400</xdr:colOff>
      <xdr:row>14</xdr:row>
      <xdr:rowOff>104496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114673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166,684
157,075
163.45
74,008,471
70,454,399
3,325,539
40,307,180
54,720,456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定年延長による退職手当の減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、類似団体、全国、県平均を下回っている。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定年延長制度による影響を見据えつつ、総人件費と年齢バランスに留意した職員体制を構築できるよう、令和４年度策定の磐田市人材マネジメント方針に基づき、適正な人事管理の継続と職員体制の充実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152400</xdr:rowOff>
    </xdr:from>
    <xdr:to>
      <xdr:col>24</xdr:col>
      <xdr:colOff>25400</xdr:colOff>
      <xdr:row>35</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139700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9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9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101600</xdr:rowOff>
    </xdr:from>
    <xdr:to>
      <xdr:col>24</xdr:col>
      <xdr:colOff>76200</xdr:colOff>
      <xdr:row>35</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6350</xdr:rowOff>
    </xdr:from>
    <xdr:to>
      <xdr:col>20</xdr:col>
      <xdr:colOff>38100</xdr:colOff>
      <xdr:row>35</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60977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類似団体平均を上回った。これは、主に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向陽学府新たな学校づくり整備事業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仮設校舎の賃借料や書かない行かない窓口整備事業のシステム構築等委託料の皆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増等によるものである。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物価高騰による影響がある中、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今後も継続的に経常経費の精査を進めコストの低減に努める。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18</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570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9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85852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障害福祉サービス事業や公定価格の引き上げに伴う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民間認可保育園等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運営費補助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、高校生年代のこども医療費無償化等によるこども医療費助成事業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等により前年度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、類似団体、全国、県平均より低い比率を維持している。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今後も扶助費の増加は避けられない情勢であり、単独事業の見直し等により、財政負担の軽減に努めていく。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56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02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52</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02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52</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92528</xdr:rowOff>
    </xdr:from>
    <xdr:to>
      <xdr:col>11</xdr:col>
      <xdr:colOff>60325</xdr:colOff>
      <xdr:row>53</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令和元年度以降は、地方公営企業法の適用に伴う下水道事業会計への繰出金の皆減により類似団体平均を下回っている。令和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繰出金のうち経常経費充当一般財源の減により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。繰出金については、特別会計本来の独立採算の原則を踏まえた適正な保険料や保険税の精査、経費削減などを進めることで、普通会計の負担軽減に努めていく。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65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、公共下水道事業負担金の減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はあるものの、新型コロナウイルスワクチン接種補助金の過年度国庫補助金等返還金等の増により前年度比横ばいとなった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今後も補助金及び負担金について適正化を図るため、継続的に見直しに取り組んでいく。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18143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3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94343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39</xdr:row>
      <xdr:rowOff>64407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0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64407</xdr:rowOff>
    </xdr:from>
    <xdr:to>
      <xdr:col>69</xdr:col>
      <xdr:colOff>92075</xdr:colOff>
      <xdr:row>39</xdr:row>
      <xdr:rowOff>151493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750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13607</xdr:rowOff>
    </xdr:from>
    <xdr:to>
      <xdr:col>69</xdr:col>
      <xdr:colOff>142875</xdr:colOff>
      <xdr:row>39</xdr:row>
      <xdr:rowOff>115207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99984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近年の全体的な起債抑制の取組の成果により、起債残高は減少傾向で推移してきており、令和３年度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以降は３年連続で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、類似団体、全国、県平均を下回った。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今後は、大規模事業の進捗に伴い増加する見込みである。事業の精査や基金の活用などにより健全な財政運営を行っていくことで、比率の抑制に努めていく。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89444</xdr:rowOff>
    </xdr:from>
    <xdr:to>
      <xdr:col>24</xdr:col>
      <xdr:colOff>25400</xdr:colOff>
      <xdr:row>77</xdr:row>
      <xdr:rowOff>89444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91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91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29029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172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29029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95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38644</xdr:rowOff>
    </xdr:from>
    <xdr:to>
      <xdr:col>20</xdr:col>
      <xdr:colOff>38100</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150421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0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となったが、類似団体、全国、県平均を下回った。扶助費や物件費は今後も増加が避けられない状況であり、単独事業の見直しや経常経費の精査を進め財政負担の軽減に努める。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51563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983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023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97282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02337"/>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97282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434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49078</xdr:rowOff>
    </xdr:from>
    <xdr:to>
      <xdr:col>29</xdr:col>
      <xdr:colOff>127000</xdr:colOff>
      <xdr:row>17</xdr:row>
      <xdr:rowOff>118847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1353"/>
          <a:ext cx="647700" cy="6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118847</xdr:rowOff>
    </xdr:from>
    <xdr:to>
      <xdr:col>26</xdr:col>
      <xdr:colOff>50800</xdr:colOff>
      <xdr:row>17</xdr:row>
      <xdr:rowOff>140518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81122"/>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140518</xdr:rowOff>
    </xdr:from>
    <xdr:to>
      <xdr:col>22</xdr:col>
      <xdr:colOff>114300</xdr:colOff>
      <xdr:row>18</xdr:row>
      <xdr:rowOff>38334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02793"/>
          <a:ext cx="6985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38334</xdr:rowOff>
    </xdr:from>
    <xdr:to>
      <xdr:col>18</xdr:col>
      <xdr:colOff>177800</xdr:colOff>
      <xdr:row>19</xdr:row>
      <xdr:rowOff>6558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2059"/>
          <a:ext cx="698500" cy="139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143110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169728</xdr:rowOff>
    </xdr:from>
    <xdr:to>
      <xdr:col>29</xdr:col>
      <xdr:colOff>177800</xdr:colOff>
      <xdr:row>17</xdr:row>
      <xdr:rowOff>99878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141805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68047</xdr:rowOff>
    </xdr:from>
    <xdr:to>
      <xdr:col>26</xdr:col>
      <xdr:colOff>101600</xdr:colOff>
      <xdr:row>17</xdr:row>
      <xdr:rowOff>169647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154424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89718</xdr:rowOff>
    </xdr:from>
    <xdr:to>
      <xdr:col>22</xdr:col>
      <xdr:colOff>165100</xdr:colOff>
      <xdr:row>18</xdr:row>
      <xdr:rowOff>19868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158984</xdr:rowOff>
    </xdr:from>
    <xdr:to>
      <xdr:col>19</xdr:col>
      <xdr:colOff>38100</xdr:colOff>
      <xdr:row>18</xdr:row>
      <xdr:rowOff>89134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73911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127208</xdr:rowOff>
    </xdr:from>
    <xdr:to>
      <xdr:col>15</xdr:col>
      <xdr:colOff>101600</xdr:colOff>
      <xdr:row>19</xdr:row>
      <xdr:rowOff>57358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42135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275773</xdr:rowOff>
    </xdr:from>
    <xdr:to>
      <xdr:col>29</xdr:col>
      <xdr:colOff>127000</xdr:colOff>
      <xdr:row>37</xdr:row>
      <xdr:rowOff>331414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400473"/>
          <a:ext cx="647700" cy="5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197226</xdr:rowOff>
    </xdr:from>
    <xdr:to>
      <xdr:col>26</xdr:col>
      <xdr:colOff>50800</xdr:colOff>
      <xdr:row>37</xdr:row>
      <xdr:rowOff>275773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21926"/>
          <a:ext cx="698500" cy="7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119593</xdr:rowOff>
    </xdr:from>
    <xdr:to>
      <xdr:col>22</xdr:col>
      <xdr:colOff>114300</xdr:colOff>
      <xdr:row>37</xdr:row>
      <xdr:rowOff>197226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44293"/>
          <a:ext cx="698500" cy="77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76160</xdr:rowOff>
    </xdr:from>
    <xdr:to>
      <xdr:col>18</xdr:col>
      <xdr:colOff>177800</xdr:colOff>
      <xdr:row>37</xdr:row>
      <xdr:rowOff>119593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00860"/>
          <a:ext cx="698500" cy="4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280614</xdr:rowOff>
    </xdr:from>
    <xdr:to>
      <xdr:col>29</xdr:col>
      <xdr:colOff>177800</xdr:colOff>
      <xdr:row>38</xdr:row>
      <xdr:rowOff>39314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405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252691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224973</xdr:rowOff>
    </xdr:from>
    <xdr:to>
      <xdr:col>26</xdr:col>
      <xdr:colOff>101600</xdr:colOff>
      <xdr:row>37</xdr:row>
      <xdr:rowOff>326573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4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311350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3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146426</xdr:rowOff>
    </xdr:from>
    <xdr:to>
      <xdr:col>22</xdr:col>
      <xdr:colOff>165100</xdr:colOff>
      <xdr:row>37</xdr:row>
      <xdr:rowOff>248026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232803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68793</xdr:rowOff>
    </xdr:from>
    <xdr:to>
      <xdr:col>19</xdr:col>
      <xdr:colOff>38100</xdr:colOff>
      <xdr:row>37</xdr:row>
      <xdr:rowOff>170393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155170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25360</xdr:rowOff>
    </xdr:from>
    <xdr:to>
      <xdr:col>15</xdr:col>
      <xdr:colOff>101600</xdr:colOff>
      <xdr:row>37</xdr:row>
      <xdr:rowOff>126960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5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111737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166,684
157,075
163.45
74,008,471
70,454,399
3,325,539
40,307,180
54,720,456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85705</xdr:rowOff>
    </xdr:from>
    <xdr:to>
      <xdr:col>24</xdr:col>
      <xdr:colOff>63500</xdr:colOff>
      <xdr:row>34</xdr:row>
      <xdr:rowOff>113365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15005"/>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85705</xdr:rowOff>
    </xdr:from>
    <xdr:to>
      <xdr:col>19</xdr:col>
      <xdr:colOff>177800</xdr:colOff>
      <xdr:row>34</xdr:row>
      <xdr:rowOff>129001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15005"/>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129001</xdr:rowOff>
    </xdr:from>
    <xdr:to>
      <xdr:col>15</xdr:col>
      <xdr:colOff>50800</xdr:colOff>
      <xdr:row>35</xdr:row>
      <xdr:rowOff>6335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58301"/>
          <a:ext cx="889000" cy="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6335</xdr:rowOff>
    </xdr:from>
    <xdr:to>
      <xdr:col>10</xdr:col>
      <xdr:colOff>114300</xdr:colOff>
      <xdr:row>37</xdr:row>
      <xdr:rowOff>34453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07085"/>
          <a:ext cx="8890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62565</xdr:rowOff>
    </xdr:from>
    <xdr:to>
      <xdr:col>24</xdr:col>
      <xdr:colOff>114300</xdr:colOff>
      <xdr:row>34</xdr:row>
      <xdr:rowOff>164165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40992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34905</xdr:rowOff>
    </xdr:from>
    <xdr:to>
      <xdr:col>20</xdr:col>
      <xdr:colOff>38100</xdr:colOff>
      <xdr:row>34</xdr:row>
      <xdr:rowOff>136505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127632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78201</xdr:rowOff>
    </xdr:from>
    <xdr:to>
      <xdr:col>15</xdr:col>
      <xdr:colOff>101600</xdr:colOff>
      <xdr:row>35</xdr:row>
      <xdr:rowOff>8351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170928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126985</xdr:rowOff>
    </xdr:from>
    <xdr:to>
      <xdr:col>10</xdr:col>
      <xdr:colOff>165100</xdr:colOff>
      <xdr:row>35</xdr:row>
      <xdr:rowOff>57135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48262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155103</xdr:rowOff>
    </xdr:from>
    <xdr:to>
      <xdr:col>6</xdr:col>
      <xdr:colOff>38100</xdr:colOff>
      <xdr:row>37</xdr:row>
      <xdr:rowOff>85253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74435</xdr:rowOff>
    </xdr:from>
    <xdr:to>
      <xdr:col>24</xdr:col>
      <xdr:colOff>63500</xdr:colOff>
      <xdr:row>55</xdr:row>
      <xdr:rowOff>151320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32735"/>
          <a:ext cx="838200" cy="24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74435</xdr:rowOff>
    </xdr:from>
    <xdr:to>
      <xdr:col>19</xdr:col>
      <xdr:colOff>177800</xdr:colOff>
      <xdr:row>56</xdr:row>
      <xdr:rowOff>31344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32735"/>
          <a:ext cx="889000" cy="2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31344</xdr:rowOff>
    </xdr:from>
    <xdr:to>
      <xdr:col>15</xdr:col>
      <xdr:colOff>50800</xdr:colOff>
      <xdr:row>58</xdr:row>
      <xdr:rowOff>19456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2544"/>
          <a:ext cx="8890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39311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19456</xdr:rowOff>
    </xdr:from>
    <xdr:to>
      <xdr:col>10</xdr:col>
      <xdr:colOff>114300</xdr:colOff>
      <xdr:row>58</xdr:row>
      <xdr:rowOff>62014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3556"/>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100520</xdr:rowOff>
    </xdr:from>
    <xdr:to>
      <xdr:col>24</xdr:col>
      <xdr:colOff>114300</xdr:colOff>
      <xdr:row>56</xdr:row>
      <xdr:rowOff>30670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78947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23635</xdr:rowOff>
    </xdr:from>
    <xdr:to>
      <xdr:col>20</xdr:col>
      <xdr:colOff>38100</xdr:colOff>
      <xdr:row>54</xdr:row>
      <xdr:rowOff>125235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141762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151994</xdr:rowOff>
    </xdr:from>
    <xdr:to>
      <xdr:col>15</xdr:col>
      <xdr:colOff>101600</xdr:colOff>
      <xdr:row>56</xdr:row>
      <xdr:rowOff>82144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73271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140106</xdr:rowOff>
    </xdr:from>
    <xdr:to>
      <xdr:col>10</xdr:col>
      <xdr:colOff>165100</xdr:colOff>
      <xdr:row>58</xdr:row>
      <xdr:rowOff>70256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61383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11214</xdr:rowOff>
    </xdr:from>
    <xdr:to>
      <xdr:col>6</xdr:col>
      <xdr:colOff>38100</xdr:colOff>
      <xdr:row>58</xdr:row>
      <xdr:rowOff>112814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103941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9398</xdr:rowOff>
    </xdr:from>
    <xdr:to>
      <xdr:col>24</xdr:col>
      <xdr:colOff>63500</xdr:colOff>
      <xdr:row>76</xdr:row>
      <xdr:rowOff>118799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39598"/>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118799</xdr:rowOff>
    </xdr:from>
    <xdr:to>
      <xdr:col>19</xdr:col>
      <xdr:colOff>177800</xdr:colOff>
      <xdr:row>76</xdr:row>
      <xdr:rowOff>140463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8999"/>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93218</xdr:rowOff>
    </xdr:from>
    <xdr:to>
      <xdr:col>15</xdr:col>
      <xdr:colOff>50800</xdr:colOff>
      <xdr:row>76</xdr:row>
      <xdr:rowOff>140463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23418"/>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93218</xdr:rowOff>
    </xdr:from>
    <xdr:to>
      <xdr:col>10</xdr:col>
      <xdr:colOff>114300</xdr:colOff>
      <xdr:row>76</xdr:row>
      <xdr:rowOff>144924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23418"/>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130048</xdr:rowOff>
    </xdr:from>
    <xdr:to>
      <xdr:col>24</xdr:col>
      <xdr:colOff>114300</xdr:colOff>
      <xdr:row>76</xdr:row>
      <xdr:rowOff>60198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152925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67999</xdr:rowOff>
    </xdr:from>
    <xdr:to>
      <xdr:col>20</xdr:col>
      <xdr:colOff>38100</xdr:colOff>
      <xdr:row>76</xdr:row>
      <xdr:rowOff>169599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160726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9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89663</xdr:rowOff>
    </xdr:from>
    <xdr:to>
      <xdr:col>15</xdr:col>
      <xdr:colOff>101600</xdr:colOff>
      <xdr:row>77</xdr:row>
      <xdr:rowOff>19813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42418</xdr:rowOff>
    </xdr:from>
    <xdr:to>
      <xdr:col>10</xdr:col>
      <xdr:colOff>165100</xdr:colOff>
      <xdr:row>76</xdr:row>
      <xdr:rowOff>144018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160545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94124</xdr:rowOff>
    </xdr:from>
    <xdr:to>
      <xdr:col>6</xdr:col>
      <xdr:colOff>38100</xdr:colOff>
      <xdr:row>77</xdr:row>
      <xdr:rowOff>24274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40802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109258</xdr:rowOff>
    </xdr:from>
    <xdr:to>
      <xdr:col>24</xdr:col>
      <xdr:colOff>62865</xdr:colOff>
      <xdr:row>96</xdr:row>
      <xdr:rowOff>109640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1208"/>
          <a:ext cx="1270" cy="857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113467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109640</xdr:rowOff>
    </xdr:from>
    <xdr:to>
      <xdr:col>24</xdr:col>
      <xdr:colOff>152400</xdr:colOff>
      <xdr:row>96</xdr:row>
      <xdr:rowOff>109640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5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55935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109258</xdr:rowOff>
    </xdr:from>
    <xdr:to>
      <xdr:col>24</xdr:col>
      <xdr:colOff>152400</xdr:colOff>
      <xdr:row>91</xdr:row>
      <xdr:rowOff>109258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154236</xdr:rowOff>
    </xdr:from>
    <xdr:to>
      <xdr:col>24</xdr:col>
      <xdr:colOff>63500</xdr:colOff>
      <xdr:row>96</xdr:row>
      <xdr:rowOff>85370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41986"/>
          <a:ext cx="838200" cy="1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37177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982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14300</xdr:rowOff>
    </xdr:from>
    <xdr:to>
      <xdr:col>24</xdr:col>
      <xdr:colOff>114300</xdr:colOff>
      <xdr:row>94</xdr:row>
      <xdr:rowOff>115900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39839</xdr:rowOff>
    </xdr:from>
    <xdr:to>
      <xdr:col>19</xdr:col>
      <xdr:colOff>177800</xdr:colOff>
      <xdr:row>96</xdr:row>
      <xdr:rowOff>85370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27589"/>
          <a:ext cx="889000" cy="2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138734</xdr:rowOff>
    </xdr:from>
    <xdr:to>
      <xdr:col>20</xdr:col>
      <xdr:colOff>38100</xdr:colOff>
      <xdr:row>95</xdr:row>
      <xdr:rowOff>68884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85411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39839</xdr:rowOff>
    </xdr:from>
    <xdr:to>
      <xdr:col>15</xdr:col>
      <xdr:colOff>50800</xdr:colOff>
      <xdr:row>97</xdr:row>
      <xdr:rowOff>120078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27589"/>
          <a:ext cx="889000" cy="4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76384</xdr:rowOff>
    </xdr:from>
    <xdr:to>
      <xdr:col>15</xdr:col>
      <xdr:colOff>101600</xdr:colOff>
      <xdr:row>94</xdr:row>
      <xdr:rowOff>6534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23061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7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120078</xdr:rowOff>
    </xdr:from>
    <xdr:to>
      <xdr:col>10</xdr:col>
      <xdr:colOff>114300</xdr:colOff>
      <xdr:row>98</xdr:row>
      <xdr:rowOff>31744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0728"/>
          <a:ext cx="889000" cy="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167939</xdr:rowOff>
    </xdr:from>
    <xdr:to>
      <xdr:col>10</xdr:col>
      <xdr:colOff>165100</xdr:colOff>
      <xdr:row>96</xdr:row>
      <xdr:rowOff>98089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114616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32989</xdr:rowOff>
    </xdr:from>
    <xdr:to>
      <xdr:col>6</xdr:col>
      <xdr:colOff>38100</xdr:colOff>
      <xdr:row>96</xdr:row>
      <xdr:rowOff>134589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151116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103436</xdr:rowOff>
    </xdr:from>
    <xdr:to>
      <xdr:col>24</xdr:col>
      <xdr:colOff>114300</xdr:colOff>
      <xdr:row>96</xdr:row>
      <xdr:rowOff>33586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18363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34570</xdr:rowOff>
    </xdr:from>
    <xdr:to>
      <xdr:col>20</xdr:col>
      <xdr:colOff>38100</xdr:colOff>
      <xdr:row>96</xdr:row>
      <xdr:rowOff>136170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127297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160489</xdr:rowOff>
    </xdr:from>
    <xdr:to>
      <xdr:col>15</xdr:col>
      <xdr:colOff>101600</xdr:colOff>
      <xdr:row>95</xdr:row>
      <xdr:rowOff>90639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81766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6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69278</xdr:rowOff>
    </xdr:from>
    <xdr:to>
      <xdr:col>10</xdr:col>
      <xdr:colOff>165100</xdr:colOff>
      <xdr:row>97</xdr:row>
      <xdr:rowOff>170878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162005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152394</xdr:rowOff>
    </xdr:from>
    <xdr:to>
      <xdr:col>6</xdr:col>
      <xdr:colOff>38100</xdr:colOff>
      <xdr:row>98</xdr:row>
      <xdr:rowOff>82544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73671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95085</xdr:rowOff>
    </xdr:from>
    <xdr:to>
      <xdr:col>55</xdr:col>
      <xdr:colOff>0</xdr:colOff>
      <xdr:row>38</xdr:row>
      <xdr:rowOff>100508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10185"/>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144899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1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95085</xdr:rowOff>
    </xdr:from>
    <xdr:to>
      <xdr:col>50</xdr:col>
      <xdr:colOff>114300</xdr:colOff>
      <xdr:row>38</xdr:row>
      <xdr:rowOff>107162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10185"/>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15837</xdr:rowOff>
    </xdr:from>
    <xdr:to>
      <xdr:col>45</xdr:col>
      <xdr:colOff>177800</xdr:colOff>
      <xdr:row>38</xdr:row>
      <xdr:rowOff>107162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30787"/>
          <a:ext cx="889000" cy="12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15837</xdr:rowOff>
    </xdr:from>
    <xdr:to>
      <xdr:col>41</xdr:col>
      <xdr:colOff>50800</xdr:colOff>
      <xdr:row>38</xdr:row>
      <xdr:rowOff>118897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30787"/>
          <a:ext cx="889000" cy="130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31005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49708</xdr:rowOff>
    </xdr:from>
    <xdr:to>
      <xdr:col>55</xdr:col>
      <xdr:colOff>50800</xdr:colOff>
      <xdr:row>38</xdr:row>
      <xdr:rowOff>151308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136085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44285</xdr:rowOff>
    </xdr:from>
    <xdr:to>
      <xdr:col>50</xdr:col>
      <xdr:colOff>165100</xdr:colOff>
      <xdr:row>38</xdr:row>
      <xdr:rowOff>145885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137012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56362</xdr:rowOff>
    </xdr:from>
    <xdr:to>
      <xdr:col>46</xdr:col>
      <xdr:colOff>38100</xdr:colOff>
      <xdr:row>38</xdr:row>
      <xdr:rowOff>157962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149089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136487</xdr:rowOff>
    </xdr:from>
    <xdr:to>
      <xdr:col>41</xdr:col>
      <xdr:colOff>101600</xdr:colOff>
      <xdr:row>31</xdr:row>
      <xdr:rowOff>66637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57764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7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68097</xdr:rowOff>
    </xdr:from>
    <xdr:to>
      <xdr:col>36</xdr:col>
      <xdr:colOff>165100</xdr:colOff>
      <xdr:row>38</xdr:row>
      <xdr:rowOff>169697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151835</xdr:rowOff>
    </xdr:from>
    <xdr:to>
      <xdr:col>55</xdr:col>
      <xdr:colOff>0</xdr:colOff>
      <xdr:row>57</xdr:row>
      <xdr:rowOff>57423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81585"/>
          <a:ext cx="838200" cy="24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138747</xdr:rowOff>
    </xdr:from>
    <xdr:to>
      <xdr:col>50</xdr:col>
      <xdr:colOff>114300</xdr:colOff>
      <xdr:row>57</xdr:row>
      <xdr:rowOff>57423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25597"/>
          <a:ext cx="889000" cy="60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125546</xdr:rowOff>
    </xdr:from>
    <xdr:to>
      <xdr:col>45</xdr:col>
      <xdr:colOff>177800</xdr:colOff>
      <xdr:row>53</xdr:row>
      <xdr:rowOff>138747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869496"/>
          <a:ext cx="889000" cy="3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148976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125546</xdr:rowOff>
    </xdr:from>
    <xdr:to>
      <xdr:col>41</xdr:col>
      <xdr:colOff>50800</xdr:colOff>
      <xdr:row>52</xdr:row>
      <xdr:rowOff>106325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869496"/>
          <a:ext cx="889000" cy="1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101035</xdr:rowOff>
    </xdr:from>
    <xdr:to>
      <xdr:col>55</xdr:col>
      <xdr:colOff>50800</xdr:colOff>
      <xdr:row>56</xdr:row>
      <xdr:rowOff>31185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79462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6623</xdr:rowOff>
    </xdr:from>
    <xdr:to>
      <xdr:col>50</xdr:col>
      <xdr:colOff>165100</xdr:colOff>
      <xdr:row>57</xdr:row>
      <xdr:rowOff>108223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99350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87947</xdr:rowOff>
    </xdr:from>
    <xdr:to>
      <xdr:col>46</xdr:col>
      <xdr:colOff>38100</xdr:colOff>
      <xdr:row>54</xdr:row>
      <xdr:rowOff>18097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34624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74746</xdr:rowOff>
    </xdr:from>
    <xdr:to>
      <xdr:col>41</xdr:col>
      <xdr:colOff>101600</xdr:colOff>
      <xdr:row>52</xdr:row>
      <xdr:rowOff>4896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21423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5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55525</xdr:rowOff>
    </xdr:from>
    <xdr:to>
      <xdr:col>36</xdr:col>
      <xdr:colOff>165100</xdr:colOff>
      <xdr:row>52</xdr:row>
      <xdr:rowOff>157125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9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2202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41242</xdr:rowOff>
    </xdr:from>
    <xdr:to>
      <xdr:col>54</xdr:col>
      <xdr:colOff>189865</xdr:colOff>
      <xdr:row>78</xdr:row>
      <xdr:rowOff>122943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85642"/>
          <a:ext cx="1270" cy="111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126770</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4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122943</xdr:rowOff>
    </xdr:from>
    <xdr:to>
      <xdr:col>55</xdr:col>
      <xdr:colOff>88900</xdr:colOff>
      <xdr:row>78</xdr:row>
      <xdr:rowOff>122943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159369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41242</xdr:rowOff>
    </xdr:from>
    <xdr:to>
      <xdr:col>55</xdr:col>
      <xdr:colOff>88900</xdr:colOff>
      <xdr:row>72</xdr:row>
      <xdr:rowOff>41242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85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116588</xdr:rowOff>
    </xdr:from>
    <xdr:to>
      <xdr:col>55</xdr:col>
      <xdr:colOff>0</xdr:colOff>
      <xdr:row>77</xdr:row>
      <xdr:rowOff>41859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75338"/>
          <a:ext cx="838200" cy="26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113161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4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134734</xdr:rowOff>
    </xdr:from>
    <xdr:to>
      <xdr:col>55</xdr:col>
      <xdr:colOff>50800</xdr:colOff>
      <xdr:row>77</xdr:row>
      <xdr:rowOff>64884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6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40716</xdr:rowOff>
    </xdr:from>
    <xdr:to>
      <xdr:col>50</xdr:col>
      <xdr:colOff>114300</xdr:colOff>
      <xdr:row>77</xdr:row>
      <xdr:rowOff>41859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385116"/>
          <a:ext cx="889000" cy="8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58200</xdr:rowOff>
    </xdr:from>
    <xdr:to>
      <xdr:col>50</xdr:col>
      <xdr:colOff>165100</xdr:colOff>
      <xdr:row>77</xdr:row>
      <xdr:rowOff>159800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5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150927</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335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58662</xdr:rowOff>
    </xdr:from>
    <xdr:to>
      <xdr:col>45</xdr:col>
      <xdr:colOff>177800</xdr:colOff>
      <xdr:row>72</xdr:row>
      <xdr:rowOff>40716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060162"/>
          <a:ext cx="889000" cy="3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43934</xdr:rowOff>
    </xdr:from>
    <xdr:to>
      <xdr:col>46</xdr:col>
      <xdr:colOff>38100</xdr:colOff>
      <xdr:row>76</xdr:row>
      <xdr:rowOff>145534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136661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58662</xdr:rowOff>
    </xdr:from>
    <xdr:to>
      <xdr:col>41</xdr:col>
      <xdr:colOff>50800</xdr:colOff>
      <xdr:row>72</xdr:row>
      <xdr:rowOff>1488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060162"/>
          <a:ext cx="889000" cy="2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164452</xdr:rowOff>
    </xdr:from>
    <xdr:to>
      <xdr:col>41</xdr:col>
      <xdr:colOff>101600</xdr:colOff>
      <xdr:row>76</xdr:row>
      <xdr:rowOff>94602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58931</xdr:rowOff>
    </xdr:from>
    <xdr:to>
      <xdr:col>36</xdr:col>
      <xdr:colOff>165100</xdr:colOff>
      <xdr:row>76</xdr:row>
      <xdr:rowOff>160531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65788</xdr:rowOff>
    </xdr:from>
    <xdr:to>
      <xdr:col>55</xdr:col>
      <xdr:colOff>50800</xdr:colOff>
      <xdr:row>75</xdr:row>
      <xdr:rowOff>167388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88665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162509</xdr:rowOff>
    </xdr:from>
    <xdr:to>
      <xdr:col>50</xdr:col>
      <xdr:colOff>165100</xdr:colOff>
      <xdr:row>77</xdr:row>
      <xdr:rowOff>92659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109186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161366</xdr:rowOff>
    </xdr:from>
    <xdr:to>
      <xdr:col>46</xdr:col>
      <xdr:colOff>38100</xdr:colOff>
      <xdr:row>72</xdr:row>
      <xdr:rowOff>91516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3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108043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1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7862</xdr:rowOff>
    </xdr:from>
    <xdr:to>
      <xdr:col>41</xdr:col>
      <xdr:colOff>101600</xdr:colOff>
      <xdr:row>70</xdr:row>
      <xdr:rowOff>109462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0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125989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78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122138</xdr:rowOff>
    </xdr:from>
    <xdr:to>
      <xdr:col>36</xdr:col>
      <xdr:colOff>165100</xdr:colOff>
      <xdr:row>72</xdr:row>
      <xdr:rowOff>52288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2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68815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0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23434</xdr:rowOff>
    </xdr:from>
    <xdr:to>
      <xdr:col>55</xdr:col>
      <xdr:colOff>0</xdr:colOff>
      <xdr:row>96</xdr:row>
      <xdr:rowOff>148707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82634"/>
          <a:ext cx="8382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148707</xdr:rowOff>
    </xdr:from>
    <xdr:to>
      <xdr:col>50</xdr:col>
      <xdr:colOff>114300</xdr:colOff>
      <xdr:row>97</xdr:row>
      <xdr:rowOff>113433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07907"/>
          <a:ext cx="889000" cy="1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113433</xdr:rowOff>
    </xdr:from>
    <xdr:to>
      <xdr:col>45</xdr:col>
      <xdr:colOff>177800</xdr:colOff>
      <xdr:row>97</xdr:row>
      <xdr:rowOff>128865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44083"/>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68126</xdr:rowOff>
    </xdr:from>
    <xdr:to>
      <xdr:col>41</xdr:col>
      <xdr:colOff>50800</xdr:colOff>
      <xdr:row>97</xdr:row>
      <xdr:rowOff>128865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98776"/>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144084</xdr:rowOff>
    </xdr:from>
    <xdr:to>
      <xdr:col>55</xdr:col>
      <xdr:colOff>50800</xdr:colOff>
      <xdr:row>96</xdr:row>
      <xdr:rowOff>74234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122511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97907</xdr:rowOff>
    </xdr:from>
    <xdr:to>
      <xdr:col>50</xdr:col>
      <xdr:colOff>165100</xdr:colOff>
      <xdr:row>97</xdr:row>
      <xdr:rowOff>28057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19184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62633</xdr:rowOff>
    </xdr:from>
    <xdr:to>
      <xdr:col>46</xdr:col>
      <xdr:colOff>38100</xdr:colOff>
      <xdr:row>97</xdr:row>
      <xdr:rowOff>164233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155360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78065</xdr:rowOff>
    </xdr:from>
    <xdr:to>
      <xdr:col>41</xdr:col>
      <xdr:colOff>101600</xdr:colOff>
      <xdr:row>98</xdr:row>
      <xdr:rowOff>8215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170792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8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17326</xdr:rowOff>
    </xdr:from>
    <xdr:to>
      <xdr:col>36</xdr:col>
      <xdr:colOff>165100</xdr:colOff>
      <xdr:row>97</xdr:row>
      <xdr:rowOff>118926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110053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27869</xdr:rowOff>
    </xdr:from>
    <xdr:to>
      <xdr:col>85</xdr:col>
      <xdr:colOff>127000</xdr:colOff>
      <xdr:row>36</xdr:row>
      <xdr:rowOff>30886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200069"/>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119448</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91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27869</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200069"/>
          <a:ext cx="889000" cy="45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40169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137506</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151536</xdr:rowOff>
    </xdr:from>
    <xdr:to>
      <xdr:col>85</xdr:col>
      <xdr:colOff>177800</xdr:colOff>
      <xdr:row>36</xdr:row>
      <xdr:rowOff>81686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2963</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0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148519</xdr:rowOff>
    </xdr:from>
    <xdr:to>
      <xdr:col>81</xdr:col>
      <xdr:colOff>101600</xdr:colOff>
      <xdr:row>36</xdr:row>
      <xdr:rowOff>78669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1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95196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92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86706</xdr:rowOff>
    </xdr:from>
    <xdr:to>
      <xdr:col>67</xdr:col>
      <xdr:colOff>101600</xdr:colOff>
      <xdr:row>39</xdr:row>
      <xdr:rowOff>16856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7983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92860</xdr:rowOff>
    </xdr:from>
    <xdr:to>
      <xdr:col>85</xdr:col>
      <xdr:colOff>127000</xdr:colOff>
      <xdr:row>74</xdr:row>
      <xdr:rowOff>102712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780160"/>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68880</xdr:rowOff>
    </xdr:from>
    <xdr:to>
      <xdr:col>81</xdr:col>
      <xdr:colOff>50800</xdr:colOff>
      <xdr:row>74</xdr:row>
      <xdr:rowOff>102712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5618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61702</xdr:rowOff>
    </xdr:from>
    <xdr:to>
      <xdr:col>76</xdr:col>
      <xdr:colOff>114300</xdr:colOff>
      <xdr:row>74</xdr:row>
      <xdr:rowOff>68880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74900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61702</xdr:rowOff>
    </xdr:from>
    <xdr:to>
      <xdr:col>71</xdr:col>
      <xdr:colOff>177800</xdr:colOff>
      <xdr:row>74</xdr:row>
      <xdr:rowOff>73863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749002"/>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42060</xdr:rowOff>
    </xdr:from>
    <xdr:to>
      <xdr:col>85</xdr:col>
      <xdr:colOff>177800</xdr:colOff>
      <xdr:row>74</xdr:row>
      <xdr:rowOff>143660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20487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51912</xdr:rowOff>
    </xdr:from>
    <xdr:to>
      <xdr:col>81</xdr:col>
      <xdr:colOff>101600</xdr:colOff>
      <xdr:row>74</xdr:row>
      <xdr:rowOff>153512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144639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18080</xdr:rowOff>
    </xdr:from>
    <xdr:to>
      <xdr:col>76</xdr:col>
      <xdr:colOff>165100</xdr:colOff>
      <xdr:row>74</xdr:row>
      <xdr:rowOff>119680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110807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10902</xdr:rowOff>
    </xdr:from>
    <xdr:to>
      <xdr:col>72</xdr:col>
      <xdr:colOff>38100</xdr:colOff>
      <xdr:row>74</xdr:row>
      <xdr:rowOff>112502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23063</xdr:rowOff>
    </xdr:from>
    <xdr:to>
      <xdr:col>67</xdr:col>
      <xdr:colOff>101600</xdr:colOff>
      <xdr:row>74</xdr:row>
      <xdr:rowOff>124663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115790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66046</xdr:rowOff>
    </xdr:from>
    <xdr:to>
      <xdr:col>85</xdr:col>
      <xdr:colOff>127000</xdr:colOff>
      <xdr:row>98</xdr:row>
      <xdr:rowOff>17901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182346"/>
          <a:ext cx="838200" cy="6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62844</xdr:rowOff>
    </xdr:from>
    <xdr:to>
      <xdr:col>81</xdr:col>
      <xdr:colOff>50800</xdr:colOff>
      <xdr:row>98</xdr:row>
      <xdr:rowOff>17901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522044"/>
          <a:ext cx="889000" cy="29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147884</xdr:rowOff>
    </xdr:from>
    <xdr:to>
      <xdr:col>76</xdr:col>
      <xdr:colOff>114300</xdr:colOff>
      <xdr:row>96</xdr:row>
      <xdr:rowOff>62844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5921284"/>
          <a:ext cx="889000" cy="60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147884</xdr:rowOff>
    </xdr:from>
    <xdr:to>
      <xdr:col>71</xdr:col>
      <xdr:colOff>177800</xdr:colOff>
      <xdr:row>97</xdr:row>
      <xdr:rowOff>35230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5921284"/>
          <a:ext cx="889000" cy="7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130512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15246</xdr:rowOff>
    </xdr:from>
    <xdr:to>
      <xdr:col>85</xdr:col>
      <xdr:colOff>177800</xdr:colOff>
      <xdr:row>94</xdr:row>
      <xdr:rowOff>116846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38123</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59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138551</xdr:rowOff>
    </xdr:from>
    <xdr:to>
      <xdr:col>81</xdr:col>
      <xdr:colOff>101600</xdr:colOff>
      <xdr:row>98</xdr:row>
      <xdr:rowOff>68701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8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12044</xdr:rowOff>
    </xdr:from>
    <xdr:to>
      <xdr:col>76</xdr:col>
      <xdr:colOff>165100</xdr:colOff>
      <xdr:row>96</xdr:row>
      <xdr:rowOff>113644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4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104771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5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97084</xdr:rowOff>
    </xdr:from>
    <xdr:to>
      <xdr:col>72</xdr:col>
      <xdr:colOff>38100</xdr:colOff>
      <xdr:row>93</xdr:row>
      <xdr:rowOff>27234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58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43761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56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155880</xdr:rowOff>
    </xdr:from>
    <xdr:to>
      <xdr:col>67</xdr:col>
      <xdr:colOff>101600</xdr:colOff>
      <xdr:row>97</xdr:row>
      <xdr:rowOff>86030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77157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7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148971</xdr:rowOff>
    </xdr:from>
    <xdr:to>
      <xdr:col>116</xdr:col>
      <xdr:colOff>63500</xdr:colOff>
      <xdr:row>31</xdr:row>
      <xdr:rowOff>97028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292471"/>
          <a:ext cx="8382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108221</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148971</xdr:rowOff>
    </xdr:from>
    <xdr:to>
      <xdr:col>111</xdr:col>
      <xdr:colOff>177800</xdr:colOff>
      <xdr:row>31</xdr:row>
      <xdr:rowOff>94615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5292471"/>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33799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94615</xdr:rowOff>
    </xdr:from>
    <xdr:to>
      <xdr:col>107</xdr:col>
      <xdr:colOff>50800</xdr:colOff>
      <xdr:row>32</xdr:row>
      <xdr:rowOff>31242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409565"/>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31242</xdr:rowOff>
    </xdr:from>
    <xdr:to>
      <xdr:col>102</xdr:col>
      <xdr:colOff>114300</xdr:colOff>
      <xdr:row>33</xdr:row>
      <xdr:rowOff>62103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517642"/>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46228</xdr:rowOff>
    </xdr:from>
    <xdr:to>
      <xdr:col>116</xdr:col>
      <xdr:colOff>114300</xdr:colOff>
      <xdr:row>31</xdr:row>
      <xdr:rowOff>147828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170705</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98171</xdr:rowOff>
    </xdr:from>
    <xdr:to>
      <xdr:col>112</xdr:col>
      <xdr:colOff>38100</xdr:colOff>
      <xdr:row>31</xdr:row>
      <xdr:rowOff>28321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2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44848</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0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43815</xdr:rowOff>
    </xdr:from>
    <xdr:to>
      <xdr:col>107</xdr:col>
      <xdr:colOff>101600</xdr:colOff>
      <xdr:row>31</xdr:row>
      <xdr:rowOff>145415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161942</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1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151892</xdr:rowOff>
    </xdr:from>
    <xdr:to>
      <xdr:col>102</xdr:col>
      <xdr:colOff>165100</xdr:colOff>
      <xdr:row>32</xdr:row>
      <xdr:rowOff>82042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4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98569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2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11303</xdr:rowOff>
    </xdr:from>
    <xdr:to>
      <xdr:col>98</xdr:col>
      <xdr:colOff>38100</xdr:colOff>
      <xdr:row>33</xdr:row>
      <xdr:rowOff>112903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6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129430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4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155016</xdr:rowOff>
    </xdr:from>
    <xdr:to>
      <xdr:col>116</xdr:col>
      <xdr:colOff>63500</xdr:colOff>
      <xdr:row>57</xdr:row>
      <xdr:rowOff>167666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27666"/>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137757</xdr:rowOff>
    </xdr:from>
    <xdr:to>
      <xdr:col>111</xdr:col>
      <xdr:colOff>177800</xdr:colOff>
      <xdr:row>57</xdr:row>
      <xdr:rowOff>155016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10407"/>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95199</xdr:rowOff>
    </xdr:from>
    <xdr:to>
      <xdr:col>107</xdr:col>
      <xdr:colOff>50800</xdr:colOff>
      <xdr:row>57</xdr:row>
      <xdr:rowOff>137757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67849"/>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83121</xdr:rowOff>
    </xdr:from>
    <xdr:to>
      <xdr:col>102</xdr:col>
      <xdr:colOff>114300</xdr:colOff>
      <xdr:row>57</xdr:row>
      <xdr:rowOff>95199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55771"/>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116866</xdr:rowOff>
    </xdr:from>
    <xdr:to>
      <xdr:col>116</xdr:col>
      <xdr:colOff>114300</xdr:colOff>
      <xdr:row>58</xdr:row>
      <xdr:rowOff>47016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95293</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104216</xdr:rowOff>
    </xdr:from>
    <xdr:to>
      <xdr:col>112</xdr:col>
      <xdr:colOff>38100</xdr:colOff>
      <xdr:row>58</xdr:row>
      <xdr:rowOff>34366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25493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86957</xdr:rowOff>
    </xdr:from>
    <xdr:to>
      <xdr:col>107</xdr:col>
      <xdr:colOff>101600</xdr:colOff>
      <xdr:row>58</xdr:row>
      <xdr:rowOff>17107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8234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5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44399</xdr:rowOff>
    </xdr:from>
    <xdr:to>
      <xdr:col>102</xdr:col>
      <xdr:colOff>165100</xdr:colOff>
      <xdr:row>57</xdr:row>
      <xdr:rowOff>145999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137126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32321</xdr:rowOff>
    </xdr:from>
    <xdr:to>
      <xdr:col>98</xdr:col>
      <xdr:colOff>38100</xdr:colOff>
      <xdr:row>57</xdr:row>
      <xdr:rowOff>133921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125048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85369</xdr:rowOff>
    </xdr:from>
    <xdr:to>
      <xdr:col>116</xdr:col>
      <xdr:colOff>63500</xdr:colOff>
      <xdr:row>76</xdr:row>
      <xdr:rowOff>22543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44119"/>
          <a:ext cx="838200" cy="10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22543</xdr:rowOff>
    </xdr:from>
    <xdr:to>
      <xdr:col>111</xdr:col>
      <xdr:colOff>177800</xdr:colOff>
      <xdr:row>76</xdr:row>
      <xdr:rowOff>35801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52743"/>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35801</xdr:rowOff>
    </xdr:from>
    <xdr:to>
      <xdr:col>107</xdr:col>
      <xdr:colOff>50800</xdr:colOff>
      <xdr:row>76</xdr:row>
      <xdr:rowOff>102515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66001"/>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102515</xdr:rowOff>
    </xdr:from>
    <xdr:to>
      <xdr:col>102</xdr:col>
      <xdr:colOff>114300</xdr:colOff>
      <xdr:row>77</xdr:row>
      <xdr:rowOff>29972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32715"/>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34569</xdr:rowOff>
    </xdr:from>
    <xdr:to>
      <xdr:col>116</xdr:col>
      <xdr:colOff>114300</xdr:colOff>
      <xdr:row>75</xdr:row>
      <xdr:rowOff>136169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57446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143193</xdr:rowOff>
    </xdr:from>
    <xdr:to>
      <xdr:col>112</xdr:col>
      <xdr:colOff>38100</xdr:colOff>
      <xdr:row>76</xdr:row>
      <xdr:rowOff>73343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89870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156451</xdr:rowOff>
    </xdr:from>
    <xdr:to>
      <xdr:col>107</xdr:col>
      <xdr:colOff>101600</xdr:colOff>
      <xdr:row>76</xdr:row>
      <xdr:rowOff>86601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103128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51715</xdr:rowOff>
    </xdr:from>
    <xdr:to>
      <xdr:col>102</xdr:col>
      <xdr:colOff>165100</xdr:colOff>
      <xdr:row>76</xdr:row>
      <xdr:rowOff>153315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144442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150622</xdr:rowOff>
    </xdr:from>
    <xdr:to>
      <xdr:col>98</xdr:col>
      <xdr:colOff>38100</xdr:colOff>
      <xdr:row>77</xdr:row>
      <xdr:rowOff>80772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71899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年度歳出決算総額は、住民一人当たり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422,682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円となっている。主な構成項目である扶助費は、住民一人当たり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90,237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円となっており、前年度決算と比較すると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これは、主に障害福祉サービス事業や公定価格の引き上げに伴う民間認可保育園等の運営費補助、高校生年代のこども医療費無償化等によるこども医療費助成事業の増等によるものである。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障害福祉サービス事業や生活保護費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等、扶助費の増加は避けられない情勢であり、単独事業の見直し等により財政負担の軽減に努めていく。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普通建設事業費（うち新規整備）は、住民一人当たり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23,511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なっており、類似団体と比較してコストが高い状況となっている。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向陽学府新たな学校づくり整備事業の大幅な増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によるものであり、前年度決算と比較すると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％増とな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っている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、普通建設事業費（うち更新整備）は、住民一人当たり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20,086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円となり増となった。これは、主に庁舎の長寿命化等の増によるもので、前年度決算と比較すると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いる。今後は、大型事業の実施や老朽化した施設更新等に伴い増加が予想されることから、将来的な負担を考慮した上で、公共施設の総量や規模の適正化に努め、効果的・効率的な投資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また、災害復旧事業費は、令和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年台風第</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号に関するもので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前年度比横ばいと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166,684
157,075
163.45
74,008,471
70,454,399
3,325,539
40,307,180
54,720,456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170180</xdr:rowOff>
    </xdr:from>
    <xdr:to>
      <xdr:col>24</xdr:col>
      <xdr:colOff>63500</xdr:colOff>
      <xdr:row>38</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2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170180</xdr:rowOff>
    </xdr:from>
    <xdr:to>
      <xdr:col>19</xdr:col>
      <xdr:colOff>177800</xdr:colOff>
      <xdr:row>37</xdr:row>
      <xdr:rowOff>151130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2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151130</xdr:rowOff>
    </xdr:from>
    <xdr:to>
      <xdr:col>15</xdr:col>
      <xdr:colOff>50800</xdr:colOff>
      <xdr:row>38</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478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156845</xdr:rowOff>
    </xdr:from>
    <xdr:to>
      <xdr:col>10</xdr:col>
      <xdr:colOff>114300</xdr:colOff>
      <xdr:row>38</xdr:row>
      <xdr:rowOff>126365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9045"/>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60342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130810</xdr:rowOff>
    </xdr:from>
    <xdr:to>
      <xdr:col>24</xdr:col>
      <xdr:colOff>114300</xdr:colOff>
      <xdr:row>38</xdr:row>
      <xdr:rowOff>60960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119380</xdr:rowOff>
    </xdr:from>
    <xdr:to>
      <xdr:col>20</xdr:col>
      <xdr:colOff>38100</xdr:colOff>
      <xdr:row>37</xdr:row>
      <xdr:rowOff>49530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40657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100330</xdr:rowOff>
    </xdr:from>
    <xdr:to>
      <xdr:col>15</xdr:col>
      <xdr:colOff>101600</xdr:colOff>
      <xdr:row>38</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21607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75565</xdr:rowOff>
    </xdr:from>
    <xdr:to>
      <xdr:col>10</xdr:col>
      <xdr:colOff>165100</xdr:colOff>
      <xdr:row>39</xdr:row>
      <xdr:rowOff>5715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168292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106045</xdr:rowOff>
    </xdr:from>
    <xdr:to>
      <xdr:col>6</xdr:col>
      <xdr:colOff>38100</xdr:colOff>
      <xdr:row>37</xdr:row>
      <xdr:rowOff>36195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27322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123978</xdr:rowOff>
    </xdr:from>
    <xdr:to>
      <xdr:col>24</xdr:col>
      <xdr:colOff>63500</xdr:colOff>
      <xdr:row>58</xdr:row>
      <xdr:rowOff>123584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96628"/>
          <a:ext cx="838200" cy="1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121310</xdr:rowOff>
    </xdr:from>
    <xdr:to>
      <xdr:col>19</xdr:col>
      <xdr:colOff>177800</xdr:colOff>
      <xdr:row>58</xdr:row>
      <xdr:rowOff>123584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22510"/>
          <a:ext cx="889000" cy="3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166082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136030</xdr:rowOff>
    </xdr:from>
    <xdr:to>
      <xdr:col>15</xdr:col>
      <xdr:colOff>50800</xdr:colOff>
      <xdr:row>56</xdr:row>
      <xdr:rowOff>121310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08530"/>
          <a:ext cx="889000" cy="10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136030</xdr:rowOff>
    </xdr:from>
    <xdr:to>
      <xdr:col>10</xdr:col>
      <xdr:colOff>114300</xdr:colOff>
      <xdr:row>58</xdr:row>
      <xdr:rowOff>112255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08530"/>
          <a:ext cx="889000" cy="134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73178</xdr:rowOff>
    </xdr:from>
    <xdr:to>
      <xdr:col>24</xdr:col>
      <xdr:colOff>114300</xdr:colOff>
      <xdr:row>58</xdr:row>
      <xdr:rowOff>3328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51605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72784</xdr:rowOff>
    </xdr:from>
    <xdr:to>
      <xdr:col>20</xdr:col>
      <xdr:colOff>38100</xdr:colOff>
      <xdr:row>59</xdr:row>
      <xdr:rowOff>2934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165511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70510</xdr:rowOff>
    </xdr:from>
    <xdr:to>
      <xdr:col>15</xdr:col>
      <xdr:colOff>101600</xdr:colOff>
      <xdr:row>57</xdr:row>
      <xdr:rowOff>660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85230</xdr:rowOff>
    </xdr:from>
    <xdr:to>
      <xdr:col>10</xdr:col>
      <xdr:colOff>165100</xdr:colOff>
      <xdr:row>51</xdr:row>
      <xdr:rowOff>15380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6507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75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61455</xdr:rowOff>
    </xdr:from>
    <xdr:to>
      <xdr:col>6</xdr:col>
      <xdr:colOff>38100</xdr:colOff>
      <xdr:row>58</xdr:row>
      <xdr:rowOff>163055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154182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3144</xdr:rowOff>
    </xdr:from>
    <xdr:to>
      <xdr:col>24</xdr:col>
      <xdr:colOff>63500</xdr:colOff>
      <xdr:row>77</xdr:row>
      <xdr:rowOff>135568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04794"/>
          <a:ext cx="8382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113640</xdr:rowOff>
    </xdr:from>
    <xdr:to>
      <xdr:col>19</xdr:col>
      <xdr:colOff>177800</xdr:colOff>
      <xdr:row>77</xdr:row>
      <xdr:rowOff>135568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43840"/>
          <a:ext cx="889000" cy="19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113640</xdr:rowOff>
    </xdr:from>
    <xdr:to>
      <xdr:col>15</xdr:col>
      <xdr:colOff>50800</xdr:colOff>
      <xdr:row>79</xdr:row>
      <xdr:rowOff>9838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3840"/>
          <a:ext cx="889000" cy="4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9838</xdr:rowOff>
    </xdr:from>
    <xdr:to>
      <xdr:col>10</xdr:col>
      <xdr:colOff>114300</xdr:colOff>
      <xdr:row>79</xdr:row>
      <xdr:rowOff>77293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54388"/>
          <a:ext cx="889000" cy="6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123794</xdr:rowOff>
    </xdr:from>
    <xdr:to>
      <xdr:col>24</xdr:col>
      <xdr:colOff>114300</xdr:colOff>
      <xdr:row>77</xdr:row>
      <xdr:rowOff>53944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38721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84768</xdr:rowOff>
    </xdr:from>
    <xdr:to>
      <xdr:col>20</xdr:col>
      <xdr:colOff>38100</xdr:colOff>
      <xdr:row>78</xdr:row>
      <xdr:rowOff>14918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7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62840</xdr:rowOff>
    </xdr:from>
    <xdr:to>
      <xdr:col>15</xdr:col>
      <xdr:colOff>101600</xdr:colOff>
      <xdr:row>76</xdr:row>
      <xdr:rowOff>164440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155567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130488</xdr:rowOff>
    </xdr:from>
    <xdr:to>
      <xdr:col>10</xdr:col>
      <xdr:colOff>165100</xdr:colOff>
      <xdr:row>79</xdr:row>
      <xdr:rowOff>60638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51765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26493</xdr:rowOff>
    </xdr:from>
    <xdr:to>
      <xdr:col>6</xdr:col>
      <xdr:colOff>38100</xdr:colOff>
      <xdr:row>79</xdr:row>
      <xdr:rowOff>128093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119220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6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80530</xdr:rowOff>
    </xdr:from>
    <xdr:to>
      <xdr:col>24</xdr:col>
      <xdr:colOff>63500</xdr:colOff>
      <xdr:row>97</xdr:row>
      <xdr:rowOff>13322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39730"/>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112971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7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38736</xdr:rowOff>
    </xdr:from>
    <xdr:to>
      <xdr:col>19</xdr:col>
      <xdr:colOff>177800</xdr:colOff>
      <xdr:row>96</xdr:row>
      <xdr:rowOff>80530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97936"/>
          <a:ext cx="889000" cy="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38736</xdr:rowOff>
    </xdr:from>
    <xdr:to>
      <xdr:col>15</xdr:col>
      <xdr:colOff>50800</xdr:colOff>
      <xdr:row>98</xdr:row>
      <xdr:rowOff>93256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97936"/>
          <a:ext cx="889000" cy="3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93256</xdr:rowOff>
    </xdr:from>
    <xdr:to>
      <xdr:col>10</xdr:col>
      <xdr:colOff>114300</xdr:colOff>
      <xdr:row>99</xdr:row>
      <xdr:rowOff>29211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95356"/>
          <a:ext cx="889000" cy="10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69829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133972</xdr:rowOff>
    </xdr:from>
    <xdr:to>
      <xdr:col>24</xdr:col>
      <xdr:colOff>114300</xdr:colOff>
      <xdr:row>97</xdr:row>
      <xdr:rowOff>64122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156849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29730</xdr:rowOff>
    </xdr:from>
    <xdr:to>
      <xdr:col>20</xdr:col>
      <xdr:colOff>38100</xdr:colOff>
      <xdr:row>96</xdr:row>
      <xdr:rowOff>131330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159386</xdr:rowOff>
    </xdr:from>
    <xdr:to>
      <xdr:col>15</xdr:col>
      <xdr:colOff>101600</xdr:colOff>
      <xdr:row>96</xdr:row>
      <xdr:rowOff>89536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80663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42456</xdr:rowOff>
    </xdr:from>
    <xdr:to>
      <xdr:col>10</xdr:col>
      <xdr:colOff>165100</xdr:colOff>
      <xdr:row>98</xdr:row>
      <xdr:rowOff>144056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135183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149861</xdr:rowOff>
    </xdr:from>
    <xdr:to>
      <xdr:col>6</xdr:col>
      <xdr:colOff>38100</xdr:colOff>
      <xdr:row>99</xdr:row>
      <xdr:rowOff>80011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71138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25073</xdr:rowOff>
    </xdr:from>
    <xdr:to>
      <xdr:col>54</xdr:col>
      <xdr:colOff>189865</xdr:colOff>
      <xdr:row>39</xdr:row>
      <xdr:rowOff>49240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682923"/>
          <a:ext cx="1270" cy="1052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53067</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49240</xdr:rowOff>
    </xdr:from>
    <xdr:to>
      <xdr:col>55</xdr:col>
      <xdr:colOff>88900</xdr:colOff>
      <xdr:row>39</xdr:row>
      <xdr:rowOff>49240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143200</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4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25073</xdr:rowOff>
    </xdr:from>
    <xdr:to>
      <xdr:col>55</xdr:col>
      <xdr:colOff>88900</xdr:colOff>
      <xdr:row>33</xdr:row>
      <xdr:rowOff>25073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682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25073</xdr:rowOff>
    </xdr:from>
    <xdr:to>
      <xdr:col>55</xdr:col>
      <xdr:colOff>0</xdr:colOff>
      <xdr:row>33</xdr:row>
      <xdr:rowOff>38136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6829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142112</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8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163685</xdr:rowOff>
    </xdr:from>
    <xdr:to>
      <xdr:col>55</xdr:col>
      <xdr:colOff>50800</xdr:colOff>
      <xdr:row>38</xdr:row>
      <xdr:rowOff>93835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128270</xdr:rowOff>
    </xdr:from>
    <xdr:to>
      <xdr:col>50</xdr:col>
      <xdr:colOff>114300</xdr:colOff>
      <xdr:row>33</xdr:row>
      <xdr:rowOff>38136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614670"/>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168420</xdr:rowOff>
    </xdr:from>
    <xdr:to>
      <xdr:col>50</xdr:col>
      <xdr:colOff>165100</xdr:colOff>
      <xdr:row>38</xdr:row>
      <xdr:rowOff>98570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89697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6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28176</xdr:rowOff>
    </xdr:from>
    <xdr:to>
      <xdr:col>45</xdr:col>
      <xdr:colOff>177800</xdr:colOff>
      <xdr:row>32</xdr:row>
      <xdr:rowOff>128270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514576"/>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151275</xdr:rowOff>
    </xdr:from>
    <xdr:to>
      <xdr:col>46</xdr:col>
      <xdr:colOff>38100</xdr:colOff>
      <xdr:row>38</xdr:row>
      <xdr:rowOff>81425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72552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5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43198</xdr:rowOff>
    </xdr:from>
    <xdr:to>
      <xdr:col>41</xdr:col>
      <xdr:colOff>50800</xdr:colOff>
      <xdr:row>32</xdr:row>
      <xdr:rowOff>28176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358148"/>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149642</xdr:rowOff>
    </xdr:from>
    <xdr:to>
      <xdr:col>41</xdr:col>
      <xdr:colOff>101600</xdr:colOff>
      <xdr:row>38</xdr:row>
      <xdr:rowOff>79792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9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70919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5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154214</xdr:rowOff>
    </xdr:from>
    <xdr:to>
      <xdr:col>36</xdr:col>
      <xdr:colOff>165100</xdr:colOff>
      <xdr:row>38</xdr:row>
      <xdr:rowOff>84364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75492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5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145723</xdr:rowOff>
    </xdr:from>
    <xdr:to>
      <xdr:col>55</xdr:col>
      <xdr:colOff>50800</xdr:colOff>
      <xdr:row>33</xdr:row>
      <xdr:rowOff>75873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98750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158786</xdr:rowOff>
    </xdr:from>
    <xdr:to>
      <xdr:col>50</xdr:col>
      <xdr:colOff>165100</xdr:colOff>
      <xdr:row>33</xdr:row>
      <xdr:rowOff>88936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105463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4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77470</xdr:rowOff>
    </xdr:from>
    <xdr:to>
      <xdr:col>46</xdr:col>
      <xdr:colOff>38100</xdr:colOff>
      <xdr:row>33</xdr:row>
      <xdr:rowOff>7620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24147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148826</xdr:rowOff>
    </xdr:from>
    <xdr:to>
      <xdr:col>41</xdr:col>
      <xdr:colOff>101600</xdr:colOff>
      <xdr:row>32</xdr:row>
      <xdr:rowOff>78976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95503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163848</xdr:rowOff>
    </xdr:from>
    <xdr:to>
      <xdr:col>36</xdr:col>
      <xdr:colOff>165100</xdr:colOff>
      <xdr:row>31</xdr:row>
      <xdr:rowOff>93998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3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110525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08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151998</xdr:rowOff>
    </xdr:from>
    <xdr:to>
      <xdr:col>55</xdr:col>
      <xdr:colOff>0</xdr:colOff>
      <xdr:row>56</xdr:row>
      <xdr:rowOff>167132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53198"/>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167132</xdr:rowOff>
    </xdr:from>
    <xdr:to>
      <xdr:col>50</xdr:col>
      <xdr:colOff>114300</xdr:colOff>
      <xdr:row>57</xdr:row>
      <xdr:rowOff>14107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68332"/>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154513</xdr:rowOff>
    </xdr:from>
    <xdr:to>
      <xdr:col>45</xdr:col>
      <xdr:colOff>177800</xdr:colOff>
      <xdr:row>57</xdr:row>
      <xdr:rowOff>14107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55713"/>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154513</xdr:rowOff>
    </xdr:from>
    <xdr:to>
      <xdr:col>41</xdr:col>
      <xdr:colOff>50800</xdr:colOff>
      <xdr:row>56</xdr:row>
      <xdr:rowOff>157256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557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101198</xdr:rowOff>
    </xdr:from>
    <xdr:to>
      <xdr:col>55</xdr:col>
      <xdr:colOff>50800</xdr:colOff>
      <xdr:row>57</xdr:row>
      <xdr:rowOff>31348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79625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8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116332</xdr:rowOff>
    </xdr:from>
    <xdr:to>
      <xdr:col>50</xdr:col>
      <xdr:colOff>165100</xdr:colOff>
      <xdr:row>57</xdr:row>
      <xdr:rowOff>46482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37609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134757</xdr:rowOff>
    </xdr:from>
    <xdr:to>
      <xdr:col>46</xdr:col>
      <xdr:colOff>38100</xdr:colOff>
      <xdr:row>57</xdr:row>
      <xdr:rowOff>64907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56034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103713</xdr:rowOff>
    </xdr:from>
    <xdr:to>
      <xdr:col>41</xdr:col>
      <xdr:colOff>101600</xdr:colOff>
      <xdr:row>57</xdr:row>
      <xdr:rowOff>33863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24990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79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106456</xdr:rowOff>
    </xdr:from>
    <xdr:to>
      <xdr:col>36</xdr:col>
      <xdr:colOff>165100</xdr:colOff>
      <xdr:row>57</xdr:row>
      <xdr:rowOff>36606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27733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124613</xdr:rowOff>
    </xdr:from>
    <xdr:to>
      <xdr:col>55</xdr:col>
      <xdr:colOff>0</xdr:colOff>
      <xdr:row>78</xdr:row>
      <xdr:rowOff>56490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26263"/>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124613</xdr:rowOff>
    </xdr:from>
    <xdr:to>
      <xdr:col>50</xdr:col>
      <xdr:colOff>114300</xdr:colOff>
      <xdr:row>78</xdr:row>
      <xdr:rowOff>13774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326263"/>
          <a:ext cx="889000" cy="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98062</xdr:rowOff>
    </xdr:from>
    <xdr:to>
      <xdr:col>45</xdr:col>
      <xdr:colOff>177800</xdr:colOff>
      <xdr:row>78</xdr:row>
      <xdr:rowOff>13774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28262"/>
          <a:ext cx="889000" cy="2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98062</xdr:rowOff>
    </xdr:from>
    <xdr:to>
      <xdr:col>41</xdr:col>
      <xdr:colOff>50800</xdr:colOff>
      <xdr:row>78</xdr:row>
      <xdr:rowOff>68997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28262"/>
          <a:ext cx="8890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63532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5690</xdr:rowOff>
    </xdr:from>
    <xdr:to>
      <xdr:col>55</xdr:col>
      <xdr:colOff>50800</xdr:colOff>
      <xdr:row>78</xdr:row>
      <xdr:rowOff>107290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92067</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9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73813</xdr:rowOff>
    </xdr:from>
    <xdr:to>
      <xdr:col>50</xdr:col>
      <xdr:colOff>165100</xdr:colOff>
      <xdr:row>78</xdr:row>
      <xdr:rowOff>3963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166540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134424</xdr:rowOff>
    </xdr:from>
    <xdr:to>
      <xdr:col>46</xdr:col>
      <xdr:colOff>38100</xdr:colOff>
      <xdr:row>78</xdr:row>
      <xdr:rowOff>64574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55701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42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47262</xdr:rowOff>
    </xdr:from>
    <xdr:to>
      <xdr:col>41</xdr:col>
      <xdr:colOff>101600</xdr:colOff>
      <xdr:row>76</xdr:row>
      <xdr:rowOff>148862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139989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1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18197</xdr:rowOff>
    </xdr:from>
    <xdr:to>
      <xdr:col>36</xdr:col>
      <xdr:colOff>165100</xdr:colOff>
      <xdr:row>78</xdr:row>
      <xdr:rowOff>119797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110924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4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106668</xdr:rowOff>
    </xdr:from>
    <xdr:to>
      <xdr:col>55</xdr:col>
      <xdr:colOff>0</xdr:colOff>
      <xdr:row>96</xdr:row>
      <xdr:rowOff>147396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565868"/>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90784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143129</xdr:rowOff>
    </xdr:from>
    <xdr:to>
      <xdr:col>50</xdr:col>
      <xdr:colOff>114300</xdr:colOff>
      <xdr:row>96</xdr:row>
      <xdr:rowOff>147396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02329"/>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20713</xdr:rowOff>
    </xdr:from>
    <xdr:to>
      <xdr:col>45</xdr:col>
      <xdr:colOff>177800</xdr:colOff>
      <xdr:row>96</xdr:row>
      <xdr:rowOff>143129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137013"/>
          <a:ext cx="889000" cy="4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115963</xdr:rowOff>
    </xdr:from>
    <xdr:to>
      <xdr:col>41</xdr:col>
      <xdr:colOff>50800</xdr:colOff>
      <xdr:row>94</xdr:row>
      <xdr:rowOff>20713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717913"/>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55868</xdr:rowOff>
    </xdr:from>
    <xdr:to>
      <xdr:col>55</xdr:col>
      <xdr:colOff>50800</xdr:colOff>
      <xdr:row>96</xdr:row>
      <xdr:rowOff>157468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34295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96596</xdr:rowOff>
    </xdr:from>
    <xdr:to>
      <xdr:col>50</xdr:col>
      <xdr:colOff>165100</xdr:colOff>
      <xdr:row>97</xdr:row>
      <xdr:rowOff>26746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17873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92329</xdr:rowOff>
    </xdr:from>
    <xdr:to>
      <xdr:col>46</xdr:col>
      <xdr:colOff>38100</xdr:colOff>
      <xdr:row>97</xdr:row>
      <xdr:rowOff>22479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141363</xdr:rowOff>
    </xdr:from>
    <xdr:to>
      <xdr:col>41</xdr:col>
      <xdr:colOff>101600</xdr:colOff>
      <xdr:row>94</xdr:row>
      <xdr:rowOff>71513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88040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65163</xdr:rowOff>
    </xdr:from>
    <xdr:to>
      <xdr:col>36</xdr:col>
      <xdr:colOff>165100</xdr:colOff>
      <xdr:row>91</xdr:row>
      <xdr:rowOff>166763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6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11840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4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135814</xdr:rowOff>
    </xdr:from>
    <xdr:to>
      <xdr:col>85</xdr:col>
      <xdr:colOff>126364</xdr:colOff>
      <xdr:row>38</xdr:row>
      <xdr:rowOff>108473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965114"/>
          <a:ext cx="1269" cy="65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112300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108473</xdr:rowOff>
    </xdr:from>
    <xdr:to>
      <xdr:col>86</xdr:col>
      <xdr:colOff>25400</xdr:colOff>
      <xdr:row>38</xdr:row>
      <xdr:rowOff>108473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2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82491</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7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135814</xdr:rowOff>
    </xdr:from>
    <xdr:to>
      <xdr:col>86</xdr:col>
      <xdr:colOff>25400</xdr:colOff>
      <xdr:row>34</xdr:row>
      <xdr:rowOff>135814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9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135814</xdr:rowOff>
    </xdr:from>
    <xdr:to>
      <xdr:col>85</xdr:col>
      <xdr:colOff>127000</xdr:colOff>
      <xdr:row>35</xdr:row>
      <xdr:rowOff>38522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65114"/>
          <a:ext cx="8382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125620</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9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147193</xdr:rowOff>
    </xdr:from>
    <xdr:to>
      <xdr:col>85</xdr:col>
      <xdr:colOff>177800</xdr:colOff>
      <xdr:row>37</xdr:row>
      <xdr:rowOff>77343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138969</xdr:rowOff>
    </xdr:from>
    <xdr:to>
      <xdr:col>81</xdr:col>
      <xdr:colOff>50800</xdr:colOff>
      <xdr:row>35</xdr:row>
      <xdr:rowOff>38522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968269"/>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161366</xdr:rowOff>
    </xdr:from>
    <xdr:to>
      <xdr:col>81</xdr:col>
      <xdr:colOff>101600</xdr:colOff>
      <xdr:row>37</xdr:row>
      <xdr:rowOff>91516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82643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149896</xdr:rowOff>
    </xdr:from>
    <xdr:to>
      <xdr:col>76</xdr:col>
      <xdr:colOff>114300</xdr:colOff>
      <xdr:row>34</xdr:row>
      <xdr:rowOff>138969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464846"/>
          <a:ext cx="889000" cy="5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6558</xdr:rowOff>
    </xdr:from>
    <xdr:to>
      <xdr:col>76</xdr:col>
      <xdr:colOff>165100</xdr:colOff>
      <xdr:row>37</xdr:row>
      <xdr:rowOff>108158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5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99285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149896</xdr:rowOff>
    </xdr:from>
    <xdr:to>
      <xdr:col>71</xdr:col>
      <xdr:colOff>177800</xdr:colOff>
      <xdr:row>36</xdr:row>
      <xdr:rowOff>77064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464846"/>
          <a:ext cx="889000" cy="7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110480</xdr:rowOff>
    </xdr:from>
    <xdr:to>
      <xdr:col>72</xdr:col>
      <xdr:colOff>38100</xdr:colOff>
      <xdr:row>37</xdr:row>
      <xdr:rowOff>40630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31757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3587</xdr:rowOff>
    </xdr:from>
    <xdr:to>
      <xdr:col>67</xdr:col>
      <xdr:colOff>101600</xdr:colOff>
      <xdr:row>37</xdr:row>
      <xdr:rowOff>105187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96314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85014</xdr:rowOff>
    </xdr:from>
    <xdr:to>
      <xdr:col>85</xdr:col>
      <xdr:colOff>177800</xdr:colOff>
      <xdr:row>35</xdr:row>
      <xdr:rowOff>15164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38041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159172</xdr:rowOff>
    </xdr:from>
    <xdr:to>
      <xdr:col>81</xdr:col>
      <xdr:colOff>101600</xdr:colOff>
      <xdr:row>35</xdr:row>
      <xdr:rowOff>89322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105849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76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88169</xdr:rowOff>
    </xdr:from>
    <xdr:to>
      <xdr:col>76</xdr:col>
      <xdr:colOff>165100</xdr:colOff>
      <xdr:row>35</xdr:row>
      <xdr:rowOff>18319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9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34846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9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99096</xdr:rowOff>
    </xdr:from>
    <xdr:to>
      <xdr:col>72</xdr:col>
      <xdr:colOff>38100</xdr:colOff>
      <xdr:row>32</xdr:row>
      <xdr:rowOff>29246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4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45773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26264</xdr:rowOff>
    </xdr:from>
    <xdr:to>
      <xdr:col>67</xdr:col>
      <xdr:colOff>101600</xdr:colOff>
      <xdr:row>36</xdr:row>
      <xdr:rowOff>127864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144391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50912</xdr:rowOff>
    </xdr:from>
    <xdr:to>
      <xdr:col>85</xdr:col>
      <xdr:colOff>127000</xdr:colOff>
      <xdr:row>57</xdr:row>
      <xdr:rowOff>78870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52112"/>
          <a:ext cx="838200" cy="1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78870</xdr:rowOff>
    </xdr:from>
    <xdr:to>
      <xdr:col>81</xdr:col>
      <xdr:colOff>50800</xdr:colOff>
      <xdr:row>57</xdr:row>
      <xdr:rowOff>103764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51520"/>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72172</xdr:rowOff>
    </xdr:from>
    <xdr:to>
      <xdr:col>76</xdr:col>
      <xdr:colOff>114300</xdr:colOff>
      <xdr:row>57</xdr:row>
      <xdr:rowOff>103764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30472"/>
          <a:ext cx="889000" cy="5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72172</xdr:rowOff>
    </xdr:from>
    <xdr:to>
      <xdr:col>71</xdr:col>
      <xdr:colOff>177800</xdr:colOff>
      <xdr:row>56</xdr:row>
      <xdr:rowOff>119103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30472"/>
          <a:ext cx="889000" cy="38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xdr:rowOff>
    </xdr:from>
    <xdr:to>
      <xdr:col>85</xdr:col>
      <xdr:colOff>177800</xdr:colOff>
      <xdr:row>56</xdr:row>
      <xdr:rowOff>101712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22989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28070</xdr:rowOff>
    </xdr:from>
    <xdr:to>
      <xdr:col>81</xdr:col>
      <xdr:colOff>101600</xdr:colOff>
      <xdr:row>57</xdr:row>
      <xdr:rowOff>129670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146197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5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52964</xdr:rowOff>
    </xdr:from>
    <xdr:to>
      <xdr:col>76</xdr:col>
      <xdr:colOff>165100</xdr:colOff>
      <xdr:row>57</xdr:row>
      <xdr:rowOff>154564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171091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0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21372</xdr:rowOff>
    </xdr:from>
    <xdr:to>
      <xdr:col>72</xdr:col>
      <xdr:colOff>38100</xdr:colOff>
      <xdr:row>54</xdr:row>
      <xdr:rowOff>122972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139499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68303</xdr:rowOff>
    </xdr:from>
    <xdr:to>
      <xdr:col>67</xdr:col>
      <xdr:colOff>101600</xdr:colOff>
      <xdr:row>56</xdr:row>
      <xdr:rowOff>169903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14980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4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27870</xdr:rowOff>
    </xdr:from>
    <xdr:to>
      <xdr:col>85</xdr:col>
      <xdr:colOff>127000</xdr:colOff>
      <xdr:row>76</xdr:row>
      <xdr:rowOff>30886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058070"/>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119448</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49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27870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058070"/>
          <a:ext cx="889000" cy="4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40169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137505</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060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151536</xdr:rowOff>
    </xdr:from>
    <xdr:to>
      <xdr:col>85</xdr:col>
      <xdr:colOff>177800</xdr:colOff>
      <xdr:row>76</xdr:row>
      <xdr:rowOff>81686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2963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8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148520</xdr:rowOff>
    </xdr:from>
    <xdr:to>
      <xdr:col>81</xdr:col>
      <xdr:colOff>101600</xdr:colOff>
      <xdr:row>76</xdr:row>
      <xdr:rowOff>78670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0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95196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7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86705</xdr:rowOff>
    </xdr:from>
    <xdr:to>
      <xdr:col>67</xdr:col>
      <xdr:colOff>101600</xdr:colOff>
      <xdr:row>79</xdr:row>
      <xdr:rowOff>16855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7982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552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92859</xdr:rowOff>
    </xdr:from>
    <xdr:to>
      <xdr:col>85</xdr:col>
      <xdr:colOff>127000</xdr:colOff>
      <xdr:row>94</xdr:row>
      <xdr:rowOff>102713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09159"/>
          <a:ext cx="8382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68880</xdr:rowOff>
    </xdr:from>
    <xdr:to>
      <xdr:col>81</xdr:col>
      <xdr:colOff>50800</xdr:colOff>
      <xdr:row>94</xdr:row>
      <xdr:rowOff>102713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185180"/>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61702</xdr:rowOff>
    </xdr:from>
    <xdr:to>
      <xdr:col>76</xdr:col>
      <xdr:colOff>114300</xdr:colOff>
      <xdr:row>94</xdr:row>
      <xdr:rowOff>68880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17800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61702</xdr:rowOff>
    </xdr:from>
    <xdr:to>
      <xdr:col>71</xdr:col>
      <xdr:colOff>177800</xdr:colOff>
      <xdr:row>94</xdr:row>
      <xdr:rowOff>73864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178002"/>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42059</xdr:rowOff>
    </xdr:from>
    <xdr:to>
      <xdr:col>85</xdr:col>
      <xdr:colOff>177800</xdr:colOff>
      <xdr:row>94</xdr:row>
      <xdr:rowOff>143659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5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20486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51913</xdr:rowOff>
    </xdr:from>
    <xdr:to>
      <xdr:col>81</xdr:col>
      <xdr:colOff>101600</xdr:colOff>
      <xdr:row>94</xdr:row>
      <xdr:rowOff>153513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144640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18080</xdr:rowOff>
    </xdr:from>
    <xdr:to>
      <xdr:col>76</xdr:col>
      <xdr:colOff>165100</xdr:colOff>
      <xdr:row>94</xdr:row>
      <xdr:rowOff>119680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1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110807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10902</xdr:rowOff>
    </xdr:from>
    <xdr:to>
      <xdr:col>72</xdr:col>
      <xdr:colOff>38100</xdr:colOff>
      <xdr:row>94</xdr:row>
      <xdr:rowOff>112502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103629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23064</xdr:rowOff>
    </xdr:from>
    <xdr:to>
      <xdr:col>67</xdr:col>
      <xdr:colOff>101600</xdr:colOff>
      <xdr:row>94</xdr:row>
      <xdr:rowOff>124664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115791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磐田市地域振興基金への積立金の皆増や磐田市職員退職手当基金への積立金の増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146,863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国民健康保険事業特別会計への繰出金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民間保育園の施設整備による民間認可保育園施設等整備事業の増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円減少した。これは、新型コロナウイルスワクチン接種関連事業の減が主な要因である。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円減少した。これは、企業立地推進事業やプレミアム商品券事業の減が主な要因である。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向陽学府新たな学校づくり整備事業や小・中学校施設整備事業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台風第</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号による災害復旧事業により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横ばい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実質収支については、給与所得増や円安の影響等により市税が見込みより増となったこと等もあり前年度とほぼ同水準となった。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主に単年度収支の減や積立金取崩し額の増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により、マイナスとなった。財政調整基金は、収支調整のための取り崩し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あったものの、決算剰余金等を積み立てたことにより前年度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令和元年度以降すべての会計で黒字となっており、連結実質赤字は生じていない。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病院事業会計は、入院収益及び外来収益が増加し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たものの、医師の働き方改革に向けた人員確保に向けた人件費の増や新型コロナウイルスワクチン感染症５類引き下げによる補助金の減により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公立病院経営強化プランに基づき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設備や人材を有効に活用し、医業収益の向上とコスト削減に努め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ことで経営の改善に取り組む。</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下水道事業会計は、前年度に比べて未払金が多く、現金預金が増加したことなどから流動資産が増加し</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たことや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企業債償還が進んだことによる元利償還金の減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0.71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ポイント増となった。引き続き下水道未整備地区の管渠整備や施設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適正な維持管理に努める。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水道事業会計は、収入の主体である給水収益の減により総収益が減となったものの、国の電気代等激変緩和措置による原水及び動力費の減や既存設備の除却に伴う資産減耗費の減等により流動負債の減が流動資産の減を上回り、前年度比</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主に下水道事業会計への繰出金減の影響による準元利償還金の減により、前年度比で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今後も大型事業が続くことや、老朽化した施設更新等に伴う財源確保のため、起債借入の増が想定されることから、投資的経費の見直し等を継続的に行い、起債残高の抑制に努めていく。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満期一括償還地方債の該当なし。基金は平成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日をもって廃止した。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となった要因は、一般会計等において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災害復旧事業や地域振興基金造成などによる借入の増があるものの臨時財政対策債の減などにより地方債現在高の減等があったが、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の地方債に充てる一般会計等からの繰入見込額の増となったこと等によるものである。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今後は、大型事業の進捗に伴い一般会計等に係る地方債の現在高は増加する一方、企業債残高は減少傾向が継続することを見込んでいる。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減となった要因は、磐田市公共施設整備基金や磐田市津波対策事業基金の取崩し等により充当可能基金が減となったこと、臨時財政対策債等の減により、地方債現在高等に係る基準財政需要額算入額が減となったことによるものである。充当可能基金については、今後の大型事業の進捗に伴い減少す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体育施設管理事業や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市役所本庁舎長寿命化改修事業に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磐田市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海岸防潮堤整備事業に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磐田市津波対策事業基金約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億円、磐田市職員退職手当基金に約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今後は海岸堤防整備事業等の大型事業の進捗により積み立て以上の取り崩しを予定していることから、残高は減少していく見込みである。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・磐田市津波対策事業基金：静岡県第４次地震被害想定の公表を受け、今後想定される津波から市民の生命、身体及び財産を守るための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津波対策事業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・磐田市地域振興基金：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地域の連帯意識及びコミュニティの強化を推進し、もって地域振興を図るための事業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・磐田市職員退職手当基金：職員が退職した場合に支給する退職手当</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・磐田市しっぺいこども福祉基金：子ども・子育て支援活動及び地域保健福祉活動を推進するための事業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を積み立てた一方で、海岸堤防整備事業のため約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・磐田市地域振興基金：合併特例債を活用し、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・磐田市津波対策事業基金：ふるさと納税寄附金を主な財源として、令和８年度までの海岸堤防整備完了を目指し、計画的に積み立てと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・磐田市公共施設整備基金：小中一体校の整備や老朽化した施設更新等への充当により、今後残高は減少していくものと見込んでいるが</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計画的な積み立てと取り崩しを行っていく。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・磐田市しっぺいこども福祉基金：ふるさと納税寄附金を主な財源として、今後も計画的に積み立てと取り崩しを行う。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収支調整のため約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億円を取崩したものの、決算剰余金等の積み立てが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億円あったこと等により、令和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予算規模の拡大等による繰り入れの増加に伴う残高の減少が予想されるが、大規模自然災害の発生等、不測の事態に対する備えとして「磐田市中期財政見通し」上の目標値である「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億円を下回らない」を踏まえ残高を確保していく方針である。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77</v>
      </c>
      <c r="C2" s="176"/>
      <c r="D2" s="177"/>
    </row>
    <row r="3" spans="1:119" ht="18.75" customHeight="1" thickBot="1">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74008471</v>
      </c>
      <c r="BO4" s="358"/>
      <c r="BP4" s="358"/>
      <c r="BQ4" s="358"/>
      <c r="BR4" s="358"/>
      <c r="BS4" s="358"/>
      <c r="BT4" s="358"/>
      <c r="BU4" s="359"/>
      <c r="BV4" s="357">
        <v>70391681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8.3000000000000007</v>
      </c>
      <c r="CU4" s="364"/>
      <c r="CV4" s="364"/>
      <c r="CW4" s="364"/>
      <c r="CX4" s="364"/>
      <c r="CY4" s="364"/>
      <c r="CZ4" s="364"/>
      <c r="DA4" s="365"/>
      <c r="DB4" s="363">
        <v>8.6999999999999993</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70454399</v>
      </c>
      <c r="BO5" s="395"/>
      <c r="BP5" s="395"/>
      <c r="BQ5" s="395"/>
      <c r="BR5" s="395"/>
      <c r="BS5" s="395"/>
      <c r="BT5" s="395"/>
      <c r="BU5" s="396"/>
      <c r="BV5" s="394">
        <v>66149706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87.4</v>
      </c>
      <c r="CU5" s="392"/>
      <c r="CV5" s="392"/>
      <c r="CW5" s="392"/>
      <c r="CX5" s="392"/>
      <c r="CY5" s="392"/>
      <c r="CZ5" s="392"/>
      <c r="DA5" s="393"/>
      <c r="DB5" s="391">
        <v>86.2</v>
      </c>
      <c r="DC5" s="392"/>
      <c r="DD5" s="392"/>
      <c r="DE5" s="392"/>
      <c r="DF5" s="392"/>
      <c r="DG5" s="392"/>
      <c r="DH5" s="392"/>
      <c r="DI5" s="393"/>
    </row>
    <row r="6" spans="1:119" ht="18.75" customHeight="1">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3554072</v>
      </c>
      <c r="BO6" s="395"/>
      <c r="BP6" s="395"/>
      <c r="BQ6" s="395"/>
      <c r="BR6" s="395"/>
      <c r="BS6" s="395"/>
      <c r="BT6" s="395"/>
      <c r="BU6" s="396"/>
      <c r="BV6" s="394">
        <v>4241975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88.2</v>
      </c>
      <c r="CU6" s="432"/>
      <c r="CV6" s="432"/>
      <c r="CW6" s="432"/>
      <c r="CX6" s="432"/>
      <c r="CY6" s="432"/>
      <c r="CZ6" s="432"/>
      <c r="DA6" s="433"/>
      <c r="DB6" s="431">
        <v>88.4</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228533</v>
      </c>
      <c r="BO7" s="395"/>
      <c r="BP7" s="395"/>
      <c r="BQ7" s="395"/>
      <c r="BR7" s="395"/>
      <c r="BS7" s="395"/>
      <c r="BT7" s="395"/>
      <c r="BU7" s="396"/>
      <c r="BV7" s="394">
        <v>817200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40307180</v>
      </c>
      <c r="CU7" s="395"/>
      <c r="CV7" s="395"/>
      <c r="CW7" s="395"/>
      <c r="CX7" s="395"/>
      <c r="CY7" s="395"/>
      <c r="CZ7" s="395"/>
      <c r="DA7" s="396"/>
      <c r="DB7" s="394">
        <v>39268295</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3325539</v>
      </c>
      <c r="BO8" s="395"/>
      <c r="BP8" s="395"/>
      <c r="BQ8" s="395"/>
      <c r="BR8" s="395"/>
      <c r="BS8" s="395"/>
      <c r="BT8" s="395"/>
      <c r="BU8" s="396"/>
      <c r="BV8" s="394">
        <v>3424775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0.78</v>
      </c>
      <c r="CU8" s="435"/>
      <c r="CV8" s="435"/>
      <c r="CW8" s="435"/>
      <c r="CX8" s="435"/>
      <c r="CY8" s="435"/>
      <c r="CZ8" s="435"/>
      <c r="DA8" s="436"/>
      <c r="DB8" s="434">
        <v>0.8</v>
      </c>
      <c r="DC8" s="435"/>
      <c r="DD8" s="435"/>
      <c r="DE8" s="435"/>
      <c r="DF8" s="435"/>
      <c r="DG8" s="435"/>
      <c r="DH8" s="435"/>
      <c r="DI8" s="436"/>
    </row>
    <row r="9" spans="1:119" ht="18.75" customHeight="1" thickBot="1">
      <c r="A9" s="175"/>
      <c r="B9" s="388" t="s">
        <v>106</v>
      </c>
      <c r="C9" s="389"/>
      <c r="D9" s="389"/>
      <c r="E9" s="389"/>
      <c r="F9" s="389"/>
      <c r="G9" s="389"/>
      <c r="H9" s="389"/>
      <c r="I9" s="389"/>
      <c r="J9" s="389"/>
      <c r="K9" s="437"/>
      <c r="L9" s="438" t="s">
        <v>107</v>
      </c>
      <c r="M9" s="439"/>
      <c r="N9" s="439"/>
      <c r="O9" s="439"/>
      <c r="P9" s="439"/>
      <c r="Q9" s="440"/>
      <c r="R9" s="441">
        <v>166672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-99236</v>
      </c>
      <c r="BO9" s="395"/>
      <c r="BP9" s="395"/>
      <c r="BQ9" s="395"/>
      <c r="BR9" s="395"/>
      <c r="BS9" s="395"/>
      <c r="BT9" s="395"/>
      <c r="BU9" s="396"/>
      <c r="BV9" s="394">
        <v>676431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10.6</v>
      </c>
      <c r="CU9" s="392"/>
      <c r="CV9" s="392"/>
      <c r="CW9" s="392"/>
      <c r="CX9" s="392"/>
      <c r="CY9" s="392"/>
      <c r="CZ9" s="392"/>
      <c r="DA9" s="393"/>
      <c r="DB9" s="391">
        <v>10.8</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113</v>
      </c>
      <c r="M10" s="424"/>
      <c r="N10" s="424"/>
      <c r="O10" s="424"/>
      <c r="P10" s="424"/>
      <c r="Q10" s="425"/>
      <c r="R10" s="445">
        <v>167210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247698</v>
      </c>
      <c r="BO10" s="395"/>
      <c r="BP10" s="395"/>
      <c r="BQ10" s="395"/>
      <c r="BR10" s="395"/>
      <c r="BS10" s="395"/>
      <c r="BT10" s="395"/>
      <c r="BU10" s="396"/>
      <c r="BV10" s="394">
        <v>13617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c r="A12" s="175"/>
      <c r="B12" s="454" t="s">
        <v>123</v>
      </c>
      <c r="C12" s="455"/>
      <c r="D12" s="455"/>
      <c r="E12" s="455"/>
      <c r="F12" s="455"/>
      <c r="G12" s="455"/>
      <c r="H12" s="455"/>
      <c r="I12" s="455"/>
      <c r="J12" s="455"/>
      <c r="K12" s="456"/>
      <c r="L12" s="463" t="s">
        <v>124</v>
      </c>
      <c r="M12" s="464"/>
      <c r="N12" s="464"/>
      <c r="O12" s="464"/>
      <c r="P12" s="464"/>
      <c r="Q12" s="465"/>
      <c r="R12" s="466">
        <v>166684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1656175</v>
      </c>
      <c r="BO12" s="395"/>
      <c r="BP12" s="395"/>
      <c r="BQ12" s="395"/>
      <c r="BR12" s="395"/>
      <c r="BS12" s="395"/>
      <c r="BT12" s="395"/>
      <c r="BU12" s="396"/>
      <c r="BV12" s="394">
        <v>1301871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130</v>
      </c>
      <c r="N13" s="486"/>
      <c r="O13" s="486"/>
      <c r="P13" s="486"/>
      <c r="Q13" s="487"/>
      <c r="R13" s="478">
        <v>157075</v>
      </c>
      <c r="S13" s="479"/>
      <c r="T13" s="479"/>
      <c r="U13" s="479"/>
      <c r="V13" s="480"/>
      <c r="W13" s="410" t="s">
        <v>131</v>
      </c>
      <c r="X13" s="411"/>
      <c r="Y13" s="411"/>
      <c r="Z13" s="411"/>
      <c r="AA13" s="411"/>
      <c r="AB13" s="401"/>
      <c r="AC13" s="445">
        <v>3127</v>
      </c>
      <c r="AD13" s="446"/>
      <c r="AE13" s="446"/>
      <c r="AF13" s="446"/>
      <c r="AG13" s="488"/>
      <c r="AH13" s="445">
        <v>3359</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-1507713</v>
      </c>
      <c r="BO13" s="395"/>
      <c r="BP13" s="395"/>
      <c r="BQ13" s="395"/>
      <c r="BR13" s="395"/>
      <c r="BS13" s="395"/>
      <c r="BT13" s="395"/>
      <c r="BU13" s="396"/>
      <c r="BV13" s="394">
        <v>-611823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0.9</v>
      </c>
      <c r="CU13" s="392"/>
      <c r="CV13" s="392"/>
      <c r="CW13" s="392"/>
      <c r="CX13" s="392"/>
      <c r="CY13" s="392"/>
      <c r="CZ13" s="392"/>
      <c r="DA13" s="393"/>
      <c r="DB13" s="391">
        <v>1.7</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135</v>
      </c>
      <c r="M14" s="476"/>
      <c r="N14" s="476"/>
      <c r="O14" s="476"/>
      <c r="P14" s="476"/>
      <c r="Q14" s="477"/>
      <c r="R14" s="478">
        <v>167520</v>
      </c>
      <c r="S14" s="479"/>
      <c r="T14" s="479"/>
      <c r="U14" s="479"/>
      <c r="V14" s="480"/>
      <c r="W14" s="384"/>
      <c r="X14" s="385"/>
      <c r="Y14" s="385"/>
      <c r="Z14" s="385"/>
      <c r="AA14" s="385"/>
      <c r="AB14" s="374"/>
      <c r="AC14" s="481">
        <v>3.8</v>
      </c>
      <c r="AD14" s="482"/>
      <c r="AE14" s="482"/>
      <c r="AF14" s="482"/>
      <c r="AG14" s="483"/>
      <c r="AH14" s="481">
        <v>4.0999999999999996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130</v>
      </c>
      <c r="N15" s="486"/>
      <c r="O15" s="486"/>
      <c r="P15" s="486"/>
      <c r="Q15" s="487"/>
      <c r="R15" s="478">
        <v>158511</v>
      </c>
      <c r="S15" s="479"/>
      <c r="T15" s="479"/>
      <c r="U15" s="479"/>
      <c r="V15" s="480"/>
      <c r="W15" s="410" t="s">
        <v>137</v>
      </c>
      <c r="X15" s="411"/>
      <c r="Y15" s="411"/>
      <c r="Z15" s="411"/>
      <c r="AA15" s="411"/>
      <c r="AB15" s="401"/>
      <c r="AC15" s="445">
        <v>33604</v>
      </c>
      <c r="AD15" s="446"/>
      <c r="AE15" s="446"/>
      <c r="AF15" s="446"/>
      <c r="AG15" s="488"/>
      <c r="AH15" s="445">
        <v>33918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26239129</v>
      </c>
      <c r="BO15" s="358"/>
      <c r="BP15" s="358"/>
      <c r="BQ15" s="358"/>
      <c r="BR15" s="358"/>
      <c r="BS15" s="358"/>
      <c r="BT15" s="358"/>
      <c r="BU15" s="359"/>
      <c r="BV15" s="357">
        <v>24604678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40.700000000000003</v>
      </c>
      <c r="AD16" s="482"/>
      <c r="AE16" s="482"/>
      <c r="AF16" s="482"/>
      <c r="AG16" s="483"/>
      <c r="AH16" s="481">
        <v>41.2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32837123</v>
      </c>
      <c r="BO16" s="395"/>
      <c r="BP16" s="395"/>
      <c r="BQ16" s="395"/>
      <c r="BR16" s="395"/>
      <c r="BS16" s="395"/>
      <c r="BT16" s="395"/>
      <c r="BU16" s="396"/>
      <c r="BV16" s="394">
        <v>31670570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45740</v>
      </c>
      <c r="AD17" s="446"/>
      <c r="AE17" s="446"/>
      <c r="AF17" s="446"/>
      <c r="AG17" s="488"/>
      <c r="AH17" s="445">
        <v>45035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33306652</v>
      </c>
      <c r="BO17" s="395"/>
      <c r="BP17" s="395"/>
      <c r="BQ17" s="395"/>
      <c r="BR17" s="395"/>
      <c r="BS17" s="395"/>
      <c r="BT17" s="395"/>
      <c r="BU17" s="396"/>
      <c r="BV17" s="394">
        <v>31166232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147</v>
      </c>
      <c r="C18" s="437"/>
      <c r="D18" s="437"/>
      <c r="E18" s="517"/>
      <c r="F18" s="517"/>
      <c r="G18" s="517"/>
      <c r="H18" s="517"/>
      <c r="I18" s="517"/>
      <c r="J18" s="517"/>
      <c r="K18" s="517"/>
      <c r="L18" s="518">
        <v>163.44999999999999</v>
      </c>
      <c r="M18" s="518"/>
      <c r="N18" s="518"/>
      <c r="O18" s="518"/>
      <c r="P18" s="518"/>
      <c r="Q18" s="518"/>
      <c r="R18" s="519"/>
      <c r="S18" s="519"/>
      <c r="T18" s="519"/>
      <c r="U18" s="519"/>
      <c r="V18" s="520"/>
      <c r="W18" s="412"/>
      <c r="X18" s="413"/>
      <c r="Y18" s="413"/>
      <c r="Z18" s="413"/>
      <c r="AA18" s="413"/>
      <c r="AB18" s="404"/>
      <c r="AC18" s="521">
        <v>55.5</v>
      </c>
      <c r="AD18" s="522"/>
      <c r="AE18" s="522"/>
      <c r="AF18" s="522"/>
      <c r="AG18" s="523"/>
      <c r="AH18" s="521">
        <v>54.7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36300607</v>
      </c>
      <c r="BO18" s="395"/>
      <c r="BP18" s="395"/>
      <c r="BQ18" s="395"/>
      <c r="BR18" s="395"/>
      <c r="BS18" s="395"/>
      <c r="BT18" s="395"/>
      <c r="BU18" s="396"/>
      <c r="BV18" s="394">
        <v>35535034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149</v>
      </c>
      <c r="C19" s="437"/>
      <c r="D19" s="437"/>
      <c r="E19" s="517"/>
      <c r="F19" s="517"/>
      <c r="G19" s="517"/>
      <c r="H19" s="517"/>
      <c r="I19" s="517"/>
      <c r="J19" s="517"/>
      <c r="K19" s="517"/>
      <c r="L19" s="525">
        <v>1020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49886466</v>
      </c>
      <c r="BO19" s="395"/>
      <c r="BP19" s="395"/>
      <c r="BQ19" s="395"/>
      <c r="BR19" s="395"/>
      <c r="BS19" s="395"/>
      <c r="BT19" s="395"/>
      <c r="BU19" s="396"/>
      <c r="BV19" s="394">
        <v>48659694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151</v>
      </c>
      <c r="C20" s="437"/>
      <c r="D20" s="437"/>
      <c r="E20" s="517"/>
      <c r="F20" s="517"/>
      <c r="G20" s="517"/>
      <c r="H20" s="517"/>
      <c r="I20" s="517"/>
      <c r="J20" s="517"/>
      <c r="K20" s="517"/>
      <c r="L20" s="525">
        <v>65059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54720456</v>
      </c>
      <c r="BO22" s="358"/>
      <c r="BP22" s="358"/>
      <c r="BQ22" s="358"/>
      <c r="BR22" s="358"/>
      <c r="BS22" s="358"/>
      <c r="BT22" s="358"/>
      <c r="BU22" s="359"/>
      <c r="BV22" s="357">
        <v>54981653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49632238</v>
      </c>
      <c r="BO23" s="395"/>
      <c r="BP23" s="395"/>
      <c r="BQ23" s="395"/>
      <c r="BR23" s="395"/>
      <c r="BS23" s="395"/>
      <c r="BT23" s="395"/>
      <c r="BU23" s="396"/>
      <c r="BV23" s="394">
        <v>49200143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161</v>
      </c>
      <c r="F24" s="424"/>
      <c r="G24" s="424"/>
      <c r="H24" s="424"/>
      <c r="I24" s="424"/>
      <c r="J24" s="424"/>
      <c r="K24" s="425"/>
      <c r="L24" s="445">
        <v>1</v>
      </c>
      <c r="M24" s="446"/>
      <c r="N24" s="446"/>
      <c r="O24" s="446"/>
      <c r="P24" s="488"/>
      <c r="Q24" s="445">
        <v>9600</v>
      </c>
      <c r="R24" s="446"/>
      <c r="S24" s="446"/>
      <c r="T24" s="446"/>
      <c r="U24" s="446"/>
      <c r="V24" s="488"/>
      <c r="W24" s="540"/>
      <c r="X24" s="541"/>
      <c r="Y24" s="542"/>
      <c r="Z24" s="444" t="s">
        <v>162</v>
      </c>
      <c r="AA24" s="424"/>
      <c r="AB24" s="424"/>
      <c r="AC24" s="424"/>
      <c r="AD24" s="424"/>
      <c r="AE24" s="424"/>
      <c r="AF24" s="424"/>
      <c r="AG24" s="425"/>
      <c r="AH24" s="445">
        <v>966</v>
      </c>
      <c r="AI24" s="446"/>
      <c r="AJ24" s="446"/>
      <c r="AK24" s="446"/>
      <c r="AL24" s="488"/>
      <c r="AM24" s="445">
        <v>3082506</v>
      </c>
      <c r="AN24" s="446"/>
      <c r="AO24" s="446"/>
      <c r="AP24" s="446"/>
      <c r="AQ24" s="446"/>
      <c r="AR24" s="488"/>
      <c r="AS24" s="445">
        <v>3191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28824064</v>
      </c>
      <c r="BO24" s="395"/>
      <c r="BP24" s="395"/>
      <c r="BQ24" s="395"/>
      <c r="BR24" s="395"/>
      <c r="BS24" s="395"/>
      <c r="BT24" s="395"/>
      <c r="BU24" s="396"/>
      <c r="BV24" s="394">
        <v>26971866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164</v>
      </c>
      <c r="F25" s="424"/>
      <c r="G25" s="424"/>
      <c r="H25" s="424"/>
      <c r="I25" s="424"/>
      <c r="J25" s="424"/>
      <c r="K25" s="425"/>
      <c r="L25" s="445">
        <v>1</v>
      </c>
      <c r="M25" s="446"/>
      <c r="N25" s="446"/>
      <c r="O25" s="446"/>
      <c r="P25" s="488"/>
      <c r="Q25" s="445">
        <v>7800</v>
      </c>
      <c r="R25" s="446"/>
      <c r="S25" s="446"/>
      <c r="T25" s="446"/>
      <c r="U25" s="446"/>
      <c r="V25" s="488"/>
      <c r="W25" s="540"/>
      <c r="X25" s="541"/>
      <c r="Y25" s="542"/>
      <c r="Z25" s="444" t="s">
        <v>165</v>
      </c>
      <c r="AA25" s="424"/>
      <c r="AB25" s="424"/>
      <c r="AC25" s="424"/>
      <c r="AD25" s="424"/>
      <c r="AE25" s="424"/>
      <c r="AF25" s="424"/>
      <c r="AG25" s="425"/>
      <c r="AH25" s="445">
        <v>206</v>
      </c>
      <c r="AI25" s="446"/>
      <c r="AJ25" s="446"/>
      <c r="AK25" s="446"/>
      <c r="AL25" s="488"/>
      <c r="AM25" s="445">
        <v>630978</v>
      </c>
      <c r="AN25" s="446"/>
      <c r="AO25" s="446"/>
      <c r="AP25" s="446"/>
      <c r="AQ25" s="446"/>
      <c r="AR25" s="488"/>
      <c r="AS25" s="445">
        <v>3063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29649824</v>
      </c>
      <c r="BO25" s="358"/>
      <c r="BP25" s="358"/>
      <c r="BQ25" s="358"/>
      <c r="BR25" s="358"/>
      <c r="BS25" s="358"/>
      <c r="BT25" s="358"/>
      <c r="BU25" s="359"/>
      <c r="BV25" s="357">
        <v>19100534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167</v>
      </c>
      <c r="F26" s="424"/>
      <c r="G26" s="424"/>
      <c r="H26" s="424"/>
      <c r="I26" s="424"/>
      <c r="J26" s="424"/>
      <c r="K26" s="425"/>
      <c r="L26" s="445">
        <v>1</v>
      </c>
      <c r="M26" s="446"/>
      <c r="N26" s="446"/>
      <c r="O26" s="446"/>
      <c r="P26" s="488"/>
      <c r="Q26" s="445">
        <v>7100</v>
      </c>
      <c r="R26" s="446"/>
      <c r="S26" s="446"/>
      <c r="T26" s="446"/>
      <c r="U26" s="446"/>
      <c r="V26" s="488"/>
      <c r="W26" s="540"/>
      <c r="X26" s="541"/>
      <c r="Y26" s="542"/>
      <c r="Z26" s="444" t="s">
        <v>168</v>
      </c>
      <c r="AA26" s="546"/>
      <c r="AB26" s="546"/>
      <c r="AC26" s="546"/>
      <c r="AD26" s="546"/>
      <c r="AE26" s="546"/>
      <c r="AF26" s="546"/>
      <c r="AG26" s="547"/>
      <c r="AH26" s="445">
        <v>45</v>
      </c>
      <c r="AI26" s="446"/>
      <c r="AJ26" s="446"/>
      <c r="AK26" s="446"/>
      <c r="AL26" s="488"/>
      <c r="AM26" s="445">
        <v>135810</v>
      </c>
      <c r="AN26" s="446"/>
      <c r="AO26" s="446"/>
      <c r="AP26" s="446"/>
      <c r="AQ26" s="446"/>
      <c r="AR26" s="488"/>
      <c r="AS26" s="445">
        <v>3018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170</v>
      </c>
      <c r="F27" s="424"/>
      <c r="G27" s="424"/>
      <c r="H27" s="424"/>
      <c r="I27" s="424"/>
      <c r="J27" s="424"/>
      <c r="K27" s="425"/>
      <c r="L27" s="445">
        <v>1</v>
      </c>
      <c r="M27" s="446"/>
      <c r="N27" s="446"/>
      <c r="O27" s="446"/>
      <c r="P27" s="488"/>
      <c r="Q27" s="445">
        <v>5200</v>
      </c>
      <c r="R27" s="446"/>
      <c r="S27" s="446"/>
      <c r="T27" s="446"/>
      <c r="U27" s="446"/>
      <c r="V27" s="488"/>
      <c r="W27" s="540"/>
      <c r="X27" s="541"/>
      <c r="Y27" s="542"/>
      <c r="Z27" s="444" t="s">
        <v>171</v>
      </c>
      <c r="AA27" s="424"/>
      <c r="AB27" s="424"/>
      <c r="AC27" s="424"/>
      <c r="AD27" s="424"/>
      <c r="AE27" s="424"/>
      <c r="AF27" s="424"/>
      <c r="AG27" s="425"/>
      <c r="AH27" s="445">
        <v>122</v>
      </c>
      <c r="AI27" s="446"/>
      <c r="AJ27" s="446"/>
      <c r="AK27" s="446"/>
      <c r="AL27" s="488"/>
      <c r="AM27" s="445">
        <v>377358</v>
      </c>
      <c r="AN27" s="446"/>
      <c r="AO27" s="446"/>
      <c r="AP27" s="446"/>
      <c r="AQ27" s="446"/>
      <c r="AR27" s="488"/>
      <c r="AS27" s="445">
        <v>3093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173</v>
      </c>
      <c r="F28" s="424"/>
      <c r="G28" s="424"/>
      <c r="H28" s="424"/>
      <c r="I28" s="424"/>
      <c r="J28" s="424"/>
      <c r="K28" s="425"/>
      <c r="L28" s="445">
        <v>1</v>
      </c>
      <c r="M28" s="446"/>
      <c r="N28" s="446"/>
      <c r="O28" s="446"/>
      <c r="P28" s="488"/>
      <c r="Q28" s="445">
        <v>4700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8322253</v>
      </c>
      <c r="BO28" s="358"/>
      <c r="BP28" s="358"/>
      <c r="BQ28" s="358"/>
      <c r="BR28" s="358"/>
      <c r="BS28" s="358"/>
      <c r="BT28" s="358"/>
      <c r="BU28" s="359"/>
      <c r="BV28" s="357">
        <v>8010730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176</v>
      </c>
      <c r="F29" s="424"/>
      <c r="G29" s="424"/>
      <c r="H29" s="424"/>
      <c r="I29" s="424"/>
      <c r="J29" s="424"/>
      <c r="K29" s="425"/>
      <c r="L29" s="445">
        <v>24</v>
      </c>
      <c r="M29" s="446"/>
      <c r="N29" s="446"/>
      <c r="O29" s="446"/>
      <c r="P29" s="488"/>
      <c r="Q29" s="445">
        <v>4300</v>
      </c>
      <c r="R29" s="446"/>
      <c r="S29" s="446"/>
      <c r="T29" s="446"/>
      <c r="U29" s="446"/>
      <c r="V29" s="488"/>
      <c r="W29" s="543"/>
      <c r="X29" s="544"/>
      <c r="Y29" s="545"/>
      <c r="Z29" s="444" t="s">
        <v>177</v>
      </c>
      <c r="AA29" s="424"/>
      <c r="AB29" s="424"/>
      <c r="AC29" s="424"/>
      <c r="AD29" s="424"/>
      <c r="AE29" s="424"/>
      <c r="AF29" s="424"/>
      <c r="AG29" s="425"/>
      <c r="AH29" s="445">
        <v>1088</v>
      </c>
      <c r="AI29" s="446"/>
      <c r="AJ29" s="446"/>
      <c r="AK29" s="446"/>
      <c r="AL29" s="488"/>
      <c r="AM29" s="445">
        <v>3459864</v>
      </c>
      <c r="AN29" s="446"/>
      <c r="AO29" s="446"/>
      <c r="AP29" s="446"/>
      <c r="AQ29" s="446"/>
      <c r="AR29" s="488"/>
      <c r="AS29" s="445">
        <v>3180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6600867</v>
      </c>
      <c r="BO30" s="514"/>
      <c r="BP30" s="514"/>
      <c r="BQ30" s="514"/>
      <c r="BR30" s="514"/>
      <c r="BS30" s="514"/>
      <c r="BT30" s="514"/>
      <c r="BU30" s="515"/>
      <c r="BV30" s="513">
        <v>5670625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中遠広域事務組合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磐田市勤労者福祉サービスセンター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中東遠看護専門学校組合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磐田原総合開発</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静岡県後期高齢者医療広域連合</v>
      </c>
      <c r="BZ36" s="585"/>
      <c r="CA36" s="585"/>
      <c r="CB36" s="585"/>
      <c r="CC36" s="585"/>
      <c r="CD36" s="585"/>
      <c r="CE36" s="585"/>
      <c r="CF36" s="585"/>
      <c r="CG36" s="585"/>
      <c r="CH36" s="585"/>
      <c r="CI36" s="585"/>
      <c r="CJ36" s="585"/>
      <c r="CK36" s="585"/>
      <c r="CL36" s="585"/>
      <c r="CM36" s="585"/>
      <c r="CN36" s="175"/>
      <c r="CO36" s="584">
        <f t="shared" si="3"/>
        <v>16</v>
      </c>
      <c r="CP36" s="584"/>
      <c r="CQ36" s="585" t="str">
        <f>IF('各会計、関係団体の財政状況及び健全化判断比率'!BS9="","",'各会計、関係団体の財政状況及び健全化判断比率'!BS9)</f>
        <v>磐田市土地開発公社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〇</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駐車場事業特別会計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静岡地方税滞納整理機構</v>
      </c>
      <c r="BZ37" s="585"/>
      <c r="CA37" s="585"/>
      <c r="CB37" s="585"/>
      <c r="CC37" s="585"/>
      <c r="CD37" s="585"/>
      <c r="CE37" s="585"/>
      <c r="CF37" s="585"/>
      <c r="CG37" s="585"/>
      <c r="CH37" s="585"/>
      <c r="CI37" s="585"/>
      <c r="CJ37" s="585"/>
      <c r="CK37" s="585"/>
      <c r="CL37" s="585"/>
      <c r="CM37" s="585"/>
      <c r="CN37" s="175"/>
      <c r="CO37" s="584">
        <f t="shared" si="3"/>
        <v>17</v>
      </c>
      <c r="CP37" s="584"/>
      <c r="CQ37" s="585" t="str">
        <f>IF('各会計、関係団体の財政状況及び健全化判断比率'!BS10="","",'各会計、関係団体の財政状況及び健全化判断比率'!BS10)</f>
        <v>とよおか採れたて元気むら</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静岡県後期高齢者医療広域連合（事業会計分）</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BEFfH4ljdDdnR1soWD+XvnZMAmntTg9M+2MvrGLIAb3od9gCEbe05iS2+w8v39+M9dlLdjV57E2FJL00+G1sQg==" saltValue="1Hbt+kXJ7Q/gKzguni4s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215</v>
      </c>
      <c r="C5" s="597"/>
      <c r="D5" s="597"/>
      <c r="E5" s="597"/>
      <c r="F5" s="597"/>
      <c r="G5" s="597"/>
      <c r="H5" s="597"/>
      <c r="I5" s="597"/>
      <c r="J5" s="597"/>
      <c r="K5" s="597"/>
      <c r="L5" s="597"/>
      <c r="M5" s="597"/>
      <c r="N5" s="597"/>
      <c r="O5" s="597"/>
      <c r="P5" s="597"/>
      <c r="Q5" s="598"/>
      <c r="R5" s="599">
        <v>29521925</v>
      </c>
      <c r="S5" s="600"/>
      <c r="T5" s="600"/>
      <c r="U5" s="600"/>
      <c r="V5" s="600"/>
      <c r="W5" s="600"/>
      <c r="X5" s="600"/>
      <c r="Y5" s="601"/>
      <c r="Z5" s="602">
        <v>39.9</v>
      </c>
      <c r="AA5" s="602"/>
      <c r="AB5" s="602"/>
      <c r="AC5" s="602"/>
      <c r="AD5" s="603">
        <v>28009985</v>
      </c>
      <c r="AE5" s="603"/>
      <c r="AF5" s="603"/>
      <c r="AG5" s="603"/>
      <c r="AH5" s="603"/>
      <c r="AI5" s="603"/>
      <c r="AJ5" s="603"/>
      <c r="AK5" s="603"/>
      <c r="AL5" s="604">
        <v>68.099999999999994</v>
      </c>
      <c r="AM5" s="605"/>
      <c r="AN5" s="605"/>
      <c r="AO5" s="606"/>
      <c r="AP5" s="596" t="s">
        <v>216</v>
      </c>
      <c r="AQ5" s="597"/>
      <c r="AR5" s="597"/>
      <c r="AS5" s="597"/>
      <c r="AT5" s="597"/>
      <c r="AU5" s="597"/>
      <c r="AV5" s="597"/>
      <c r="AW5" s="597"/>
      <c r="AX5" s="597"/>
      <c r="AY5" s="597"/>
      <c r="AZ5" s="597"/>
      <c r="BA5" s="597"/>
      <c r="BB5" s="597"/>
      <c r="BC5" s="597"/>
      <c r="BD5" s="597"/>
      <c r="BE5" s="597"/>
      <c r="BF5" s="598"/>
      <c r="BG5" s="610">
        <v>28009985</v>
      </c>
      <c r="BH5" s="611"/>
      <c r="BI5" s="611"/>
      <c r="BJ5" s="611"/>
      <c r="BK5" s="611"/>
      <c r="BL5" s="611"/>
      <c r="BM5" s="611"/>
      <c r="BN5" s="612"/>
      <c r="BO5" s="613">
        <v>94.9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c r="B6" s="607" t="s">
        <v>220</v>
      </c>
      <c r="C6" s="608"/>
      <c r="D6" s="608"/>
      <c r="E6" s="608"/>
      <c r="F6" s="608"/>
      <c r="G6" s="608"/>
      <c r="H6" s="608"/>
      <c r="I6" s="608"/>
      <c r="J6" s="608"/>
      <c r="K6" s="608"/>
      <c r="L6" s="608"/>
      <c r="M6" s="608"/>
      <c r="N6" s="608"/>
      <c r="O6" s="608"/>
      <c r="P6" s="608"/>
      <c r="Q6" s="609"/>
      <c r="R6" s="610">
        <v>697229</v>
      </c>
      <c r="S6" s="611"/>
      <c r="T6" s="611"/>
      <c r="U6" s="611"/>
      <c r="V6" s="611"/>
      <c r="W6" s="611"/>
      <c r="X6" s="611"/>
      <c r="Y6" s="612"/>
      <c r="Z6" s="613">
        <v>0.9</v>
      </c>
      <c r="AA6" s="613"/>
      <c r="AB6" s="613"/>
      <c r="AC6" s="613"/>
      <c r="AD6" s="614">
        <v>697229</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28009985</v>
      </c>
      <c r="BH6" s="611"/>
      <c r="BI6" s="611"/>
      <c r="BJ6" s="611"/>
      <c r="BK6" s="611"/>
      <c r="BL6" s="611"/>
      <c r="BM6" s="611"/>
      <c r="BN6" s="612"/>
      <c r="BO6" s="613">
        <v>94.9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318047</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317871</v>
      </c>
      <c r="DR6" s="611"/>
      <c r="DS6" s="611"/>
      <c r="DT6" s="611"/>
      <c r="DU6" s="611"/>
      <c r="DV6" s="611"/>
      <c r="DW6" s="611"/>
      <c r="DX6" s="611"/>
      <c r="DY6" s="611"/>
      <c r="DZ6" s="611"/>
      <c r="EA6" s="611"/>
      <c r="EB6" s="611"/>
      <c r="EC6" s="620"/>
    </row>
    <row r="7" spans="2:143" ht="11.25" customHeight="1">
      <c r="B7" s="607" t="s">
        <v>223</v>
      </c>
      <c r="C7" s="608"/>
      <c r="D7" s="608"/>
      <c r="E7" s="608"/>
      <c r="F7" s="608"/>
      <c r="G7" s="608"/>
      <c r="H7" s="608"/>
      <c r="I7" s="608"/>
      <c r="J7" s="608"/>
      <c r="K7" s="608"/>
      <c r="L7" s="608"/>
      <c r="M7" s="608"/>
      <c r="N7" s="608"/>
      <c r="O7" s="608"/>
      <c r="P7" s="608"/>
      <c r="Q7" s="609"/>
      <c r="R7" s="610">
        <v>10400</v>
      </c>
      <c r="S7" s="611"/>
      <c r="T7" s="611"/>
      <c r="U7" s="611"/>
      <c r="V7" s="611"/>
      <c r="W7" s="611"/>
      <c r="X7" s="611"/>
      <c r="Y7" s="612"/>
      <c r="Z7" s="613">
        <v>0</v>
      </c>
      <c r="AA7" s="613"/>
      <c r="AB7" s="613"/>
      <c r="AC7" s="613"/>
      <c r="AD7" s="614">
        <v>10400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12399150</v>
      </c>
      <c r="BH7" s="611"/>
      <c r="BI7" s="611"/>
      <c r="BJ7" s="611"/>
      <c r="BK7" s="611"/>
      <c r="BL7" s="611"/>
      <c r="BM7" s="611"/>
      <c r="BN7" s="612"/>
      <c r="BO7" s="613">
        <v>42</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8457288</v>
      </c>
      <c r="CS7" s="611"/>
      <c r="CT7" s="611"/>
      <c r="CU7" s="611"/>
      <c r="CV7" s="611"/>
      <c r="CW7" s="611"/>
      <c r="CX7" s="611"/>
      <c r="CY7" s="612"/>
      <c r="CZ7" s="613">
        <v>12</v>
      </c>
      <c r="DA7" s="613"/>
      <c r="DB7" s="613"/>
      <c r="DC7" s="613"/>
      <c r="DD7" s="619">
        <v>628578</v>
      </c>
      <c r="DE7" s="611"/>
      <c r="DF7" s="611"/>
      <c r="DG7" s="611"/>
      <c r="DH7" s="611"/>
      <c r="DI7" s="611"/>
      <c r="DJ7" s="611"/>
      <c r="DK7" s="611"/>
      <c r="DL7" s="611"/>
      <c r="DM7" s="611"/>
      <c r="DN7" s="611"/>
      <c r="DO7" s="611"/>
      <c r="DP7" s="612"/>
      <c r="DQ7" s="619">
        <v>5277630</v>
      </c>
      <c r="DR7" s="611"/>
      <c r="DS7" s="611"/>
      <c r="DT7" s="611"/>
      <c r="DU7" s="611"/>
      <c r="DV7" s="611"/>
      <c r="DW7" s="611"/>
      <c r="DX7" s="611"/>
      <c r="DY7" s="611"/>
      <c r="DZ7" s="611"/>
      <c r="EA7" s="611"/>
      <c r="EB7" s="611"/>
      <c r="EC7" s="620"/>
    </row>
    <row r="8" spans="2:143" ht="11.25" customHeight="1">
      <c r="B8" s="607" t="s">
        <v>226</v>
      </c>
      <c r="C8" s="608"/>
      <c r="D8" s="608"/>
      <c r="E8" s="608"/>
      <c r="F8" s="608"/>
      <c r="G8" s="608"/>
      <c r="H8" s="608"/>
      <c r="I8" s="608"/>
      <c r="J8" s="608"/>
      <c r="K8" s="608"/>
      <c r="L8" s="608"/>
      <c r="M8" s="608"/>
      <c r="N8" s="608"/>
      <c r="O8" s="608"/>
      <c r="P8" s="608"/>
      <c r="Q8" s="609"/>
      <c r="R8" s="610">
        <v>160945</v>
      </c>
      <c r="S8" s="611"/>
      <c r="T8" s="611"/>
      <c r="U8" s="611"/>
      <c r="V8" s="611"/>
      <c r="W8" s="611"/>
      <c r="X8" s="611"/>
      <c r="Y8" s="612"/>
      <c r="Z8" s="613">
        <v>0.2</v>
      </c>
      <c r="AA8" s="613"/>
      <c r="AB8" s="613"/>
      <c r="AC8" s="613"/>
      <c r="AD8" s="614">
        <v>160945</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326991</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24479637</v>
      </c>
      <c r="CS8" s="611"/>
      <c r="CT8" s="611"/>
      <c r="CU8" s="611"/>
      <c r="CV8" s="611"/>
      <c r="CW8" s="611"/>
      <c r="CX8" s="611"/>
      <c r="CY8" s="612"/>
      <c r="CZ8" s="613">
        <v>34.700000000000003</v>
      </c>
      <c r="DA8" s="613"/>
      <c r="DB8" s="613"/>
      <c r="DC8" s="613"/>
      <c r="DD8" s="619">
        <v>371036</v>
      </c>
      <c r="DE8" s="611"/>
      <c r="DF8" s="611"/>
      <c r="DG8" s="611"/>
      <c r="DH8" s="611"/>
      <c r="DI8" s="611"/>
      <c r="DJ8" s="611"/>
      <c r="DK8" s="611"/>
      <c r="DL8" s="611"/>
      <c r="DM8" s="611"/>
      <c r="DN8" s="611"/>
      <c r="DO8" s="611"/>
      <c r="DP8" s="612"/>
      <c r="DQ8" s="619">
        <v>13267789</v>
      </c>
      <c r="DR8" s="611"/>
      <c r="DS8" s="611"/>
      <c r="DT8" s="611"/>
      <c r="DU8" s="611"/>
      <c r="DV8" s="611"/>
      <c r="DW8" s="611"/>
      <c r="DX8" s="611"/>
      <c r="DY8" s="611"/>
      <c r="DZ8" s="611"/>
      <c r="EA8" s="611"/>
      <c r="EB8" s="611"/>
      <c r="EC8" s="620"/>
    </row>
    <row r="9" spans="2:143" ht="11.25" customHeight="1">
      <c r="B9" s="607" t="s">
        <v>229</v>
      </c>
      <c r="C9" s="608"/>
      <c r="D9" s="608"/>
      <c r="E9" s="608"/>
      <c r="F9" s="608"/>
      <c r="G9" s="608"/>
      <c r="H9" s="608"/>
      <c r="I9" s="608"/>
      <c r="J9" s="608"/>
      <c r="K9" s="608"/>
      <c r="L9" s="608"/>
      <c r="M9" s="608"/>
      <c r="N9" s="608"/>
      <c r="O9" s="608"/>
      <c r="P9" s="608"/>
      <c r="Q9" s="609"/>
      <c r="R9" s="610">
        <v>260258</v>
      </c>
      <c r="S9" s="611"/>
      <c r="T9" s="611"/>
      <c r="U9" s="611"/>
      <c r="V9" s="611"/>
      <c r="W9" s="611"/>
      <c r="X9" s="611"/>
      <c r="Y9" s="612"/>
      <c r="Z9" s="613">
        <v>0.4</v>
      </c>
      <c r="AA9" s="613"/>
      <c r="AB9" s="613"/>
      <c r="AC9" s="613"/>
      <c r="AD9" s="614">
        <v>260258</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9472358</v>
      </c>
      <c r="BH9" s="611"/>
      <c r="BI9" s="611"/>
      <c r="BJ9" s="611"/>
      <c r="BK9" s="611"/>
      <c r="BL9" s="611"/>
      <c r="BM9" s="611"/>
      <c r="BN9" s="612"/>
      <c r="BO9" s="613">
        <v>32.1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6636938</v>
      </c>
      <c r="CS9" s="611"/>
      <c r="CT9" s="611"/>
      <c r="CU9" s="611"/>
      <c r="CV9" s="611"/>
      <c r="CW9" s="611"/>
      <c r="CX9" s="611"/>
      <c r="CY9" s="612"/>
      <c r="CZ9" s="613">
        <v>9.4</v>
      </c>
      <c r="DA9" s="613"/>
      <c r="DB9" s="613"/>
      <c r="DC9" s="613"/>
      <c r="DD9" s="619">
        <v>274580</v>
      </c>
      <c r="DE9" s="611"/>
      <c r="DF9" s="611"/>
      <c r="DG9" s="611"/>
      <c r="DH9" s="611"/>
      <c r="DI9" s="611"/>
      <c r="DJ9" s="611"/>
      <c r="DK9" s="611"/>
      <c r="DL9" s="611"/>
      <c r="DM9" s="611"/>
      <c r="DN9" s="611"/>
      <c r="DO9" s="611"/>
      <c r="DP9" s="612"/>
      <c r="DQ9" s="619">
        <v>5419373</v>
      </c>
      <c r="DR9" s="611"/>
      <c r="DS9" s="611"/>
      <c r="DT9" s="611"/>
      <c r="DU9" s="611"/>
      <c r="DV9" s="611"/>
      <c r="DW9" s="611"/>
      <c r="DX9" s="611"/>
      <c r="DY9" s="611"/>
      <c r="DZ9" s="611"/>
      <c r="EA9" s="611"/>
      <c r="EB9" s="611"/>
      <c r="EC9" s="620"/>
    </row>
    <row r="10" spans="2:143" ht="11.25" customHeight="1">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427191</v>
      </c>
      <c r="BH10" s="611"/>
      <c r="BI10" s="611"/>
      <c r="BJ10" s="611"/>
      <c r="BK10" s="611"/>
      <c r="BL10" s="611"/>
      <c r="BM10" s="611"/>
      <c r="BN10" s="612"/>
      <c r="BO10" s="613">
        <v>1.4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1125464</v>
      </c>
      <c r="CS10" s="611"/>
      <c r="CT10" s="611"/>
      <c r="CU10" s="611"/>
      <c r="CV10" s="611"/>
      <c r="CW10" s="611"/>
      <c r="CX10" s="611"/>
      <c r="CY10" s="612"/>
      <c r="CZ10" s="613">
        <v>1.6</v>
      </c>
      <c r="DA10" s="613"/>
      <c r="DB10" s="613"/>
      <c r="DC10" s="613"/>
      <c r="DD10" s="619" t="s">
        <v>122</v>
      </c>
      <c r="DE10" s="611"/>
      <c r="DF10" s="611"/>
      <c r="DG10" s="611"/>
      <c r="DH10" s="611"/>
      <c r="DI10" s="611"/>
      <c r="DJ10" s="611"/>
      <c r="DK10" s="611"/>
      <c r="DL10" s="611"/>
      <c r="DM10" s="611"/>
      <c r="DN10" s="611"/>
      <c r="DO10" s="611"/>
      <c r="DP10" s="612"/>
      <c r="DQ10" s="619">
        <v>143433</v>
      </c>
      <c r="DR10" s="611"/>
      <c r="DS10" s="611"/>
      <c r="DT10" s="611"/>
      <c r="DU10" s="611"/>
      <c r="DV10" s="611"/>
      <c r="DW10" s="611"/>
      <c r="DX10" s="611"/>
      <c r="DY10" s="611"/>
      <c r="DZ10" s="611"/>
      <c r="EA10" s="611"/>
      <c r="EB10" s="611"/>
      <c r="EC10" s="620"/>
    </row>
    <row r="11" spans="2:143" ht="11.25" customHeight="1">
      <c r="B11" s="607" t="s">
        <v>235</v>
      </c>
      <c r="C11" s="608"/>
      <c r="D11" s="608"/>
      <c r="E11" s="608"/>
      <c r="F11" s="608"/>
      <c r="G11" s="608"/>
      <c r="H11" s="608"/>
      <c r="I11" s="608"/>
      <c r="J11" s="608"/>
      <c r="K11" s="608"/>
      <c r="L11" s="608"/>
      <c r="M11" s="608"/>
      <c r="N11" s="608"/>
      <c r="O11" s="608"/>
      <c r="P11" s="608"/>
      <c r="Q11" s="609"/>
      <c r="R11" s="610">
        <v>4323167</v>
      </c>
      <c r="S11" s="611"/>
      <c r="T11" s="611"/>
      <c r="U11" s="611"/>
      <c r="V11" s="611"/>
      <c r="W11" s="611"/>
      <c r="X11" s="611"/>
      <c r="Y11" s="612"/>
      <c r="Z11" s="615">
        <v>5.8</v>
      </c>
      <c r="AA11" s="616"/>
      <c r="AB11" s="616"/>
      <c r="AC11" s="622"/>
      <c r="AD11" s="619">
        <v>4323167</v>
      </c>
      <c r="AE11" s="611"/>
      <c r="AF11" s="611"/>
      <c r="AG11" s="611"/>
      <c r="AH11" s="611"/>
      <c r="AI11" s="611"/>
      <c r="AJ11" s="611"/>
      <c r="AK11" s="612"/>
      <c r="AL11" s="615">
        <v>10.5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2172610</v>
      </c>
      <c r="BH11" s="611"/>
      <c r="BI11" s="611"/>
      <c r="BJ11" s="611"/>
      <c r="BK11" s="611"/>
      <c r="BL11" s="611"/>
      <c r="BM11" s="611"/>
      <c r="BN11" s="612"/>
      <c r="BO11" s="613">
        <v>7.4</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1205256</v>
      </c>
      <c r="CS11" s="611"/>
      <c r="CT11" s="611"/>
      <c r="CU11" s="611"/>
      <c r="CV11" s="611"/>
      <c r="CW11" s="611"/>
      <c r="CX11" s="611"/>
      <c r="CY11" s="612"/>
      <c r="CZ11" s="613">
        <v>1.7</v>
      </c>
      <c r="DA11" s="613"/>
      <c r="DB11" s="613"/>
      <c r="DC11" s="613"/>
      <c r="DD11" s="619">
        <v>466245</v>
      </c>
      <c r="DE11" s="611"/>
      <c r="DF11" s="611"/>
      <c r="DG11" s="611"/>
      <c r="DH11" s="611"/>
      <c r="DI11" s="611"/>
      <c r="DJ11" s="611"/>
      <c r="DK11" s="611"/>
      <c r="DL11" s="611"/>
      <c r="DM11" s="611"/>
      <c r="DN11" s="611"/>
      <c r="DO11" s="611"/>
      <c r="DP11" s="612"/>
      <c r="DQ11" s="619">
        <v>1042053</v>
      </c>
      <c r="DR11" s="611"/>
      <c r="DS11" s="611"/>
      <c r="DT11" s="611"/>
      <c r="DU11" s="611"/>
      <c r="DV11" s="611"/>
      <c r="DW11" s="611"/>
      <c r="DX11" s="611"/>
      <c r="DY11" s="611"/>
      <c r="DZ11" s="611"/>
      <c r="EA11" s="611"/>
      <c r="EB11" s="611"/>
      <c r="EC11" s="620"/>
    </row>
    <row r="12" spans="2:143" ht="11.25" customHeight="1">
      <c r="B12" s="607" t="s">
        <v>238</v>
      </c>
      <c r="C12" s="608"/>
      <c r="D12" s="608"/>
      <c r="E12" s="608"/>
      <c r="F12" s="608"/>
      <c r="G12" s="608"/>
      <c r="H12" s="608"/>
      <c r="I12" s="608"/>
      <c r="J12" s="608"/>
      <c r="K12" s="608"/>
      <c r="L12" s="608"/>
      <c r="M12" s="608"/>
      <c r="N12" s="608"/>
      <c r="O12" s="608"/>
      <c r="P12" s="608"/>
      <c r="Q12" s="609"/>
      <c r="R12" s="610">
        <v>33594</v>
      </c>
      <c r="S12" s="611"/>
      <c r="T12" s="611"/>
      <c r="U12" s="611"/>
      <c r="V12" s="611"/>
      <c r="W12" s="611"/>
      <c r="X12" s="611"/>
      <c r="Y12" s="612"/>
      <c r="Z12" s="613">
        <v>0</v>
      </c>
      <c r="AA12" s="613"/>
      <c r="AB12" s="613"/>
      <c r="AC12" s="613"/>
      <c r="AD12" s="614">
        <v>33594</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13920262</v>
      </c>
      <c r="BH12" s="611"/>
      <c r="BI12" s="611"/>
      <c r="BJ12" s="611"/>
      <c r="BK12" s="611"/>
      <c r="BL12" s="611"/>
      <c r="BM12" s="611"/>
      <c r="BN12" s="612"/>
      <c r="BO12" s="613">
        <v>47.2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1091461</v>
      </c>
      <c r="CS12" s="611"/>
      <c r="CT12" s="611"/>
      <c r="CU12" s="611"/>
      <c r="CV12" s="611"/>
      <c r="CW12" s="611"/>
      <c r="CX12" s="611"/>
      <c r="CY12" s="612"/>
      <c r="CZ12" s="613">
        <v>1.5</v>
      </c>
      <c r="DA12" s="613"/>
      <c r="DB12" s="613"/>
      <c r="DC12" s="613"/>
      <c r="DD12" s="619">
        <v>229419</v>
      </c>
      <c r="DE12" s="611"/>
      <c r="DF12" s="611"/>
      <c r="DG12" s="611"/>
      <c r="DH12" s="611"/>
      <c r="DI12" s="611"/>
      <c r="DJ12" s="611"/>
      <c r="DK12" s="611"/>
      <c r="DL12" s="611"/>
      <c r="DM12" s="611"/>
      <c r="DN12" s="611"/>
      <c r="DO12" s="611"/>
      <c r="DP12" s="612"/>
      <c r="DQ12" s="619">
        <v>1020964</v>
      </c>
      <c r="DR12" s="611"/>
      <c r="DS12" s="611"/>
      <c r="DT12" s="611"/>
      <c r="DU12" s="611"/>
      <c r="DV12" s="611"/>
      <c r="DW12" s="611"/>
      <c r="DX12" s="611"/>
      <c r="DY12" s="611"/>
      <c r="DZ12" s="611"/>
      <c r="EA12" s="611"/>
      <c r="EB12" s="611"/>
      <c r="EC12" s="620"/>
    </row>
    <row r="13" spans="2:143" ht="11.25" customHeight="1">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13899347</v>
      </c>
      <c r="BH13" s="611"/>
      <c r="BI13" s="611"/>
      <c r="BJ13" s="611"/>
      <c r="BK13" s="611"/>
      <c r="BL13" s="611"/>
      <c r="BM13" s="611"/>
      <c r="BN13" s="612"/>
      <c r="BO13" s="613">
        <v>47.1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6978628</v>
      </c>
      <c r="CS13" s="611"/>
      <c r="CT13" s="611"/>
      <c r="CU13" s="611"/>
      <c r="CV13" s="611"/>
      <c r="CW13" s="611"/>
      <c r="CX13" s="611"/>
      <c r="CY13" s="612"/>
      <c r="CZ13" s="613">
        <v>9.9</v>
      </c>
      <c r="DA13" s="613"/>
      <c r="DB13" s="613"/>
      <c r="DC13" s="613"/>
      <c r="DD13" s="619">
        <v>3068317</v>
      </c>
      <c r="DE13" s="611"/>
      <c r="DF13" s="611"/>
      <c r="DG13" s="611"/>
      <c r="DH13" s="611"/>
      <c r="DI13" s="611"/>
      <c r="DJ13" s="611"/>
      <c r="DK13" s="611"/>
      <c r="DL13" s="611"/>
      <c r="DM13" s="611"/>
      <c r="DN13" s="611"/>
      <c r="DO13" s="611"/>
      <c r="DP13" s="612"/>
      <c r="DQ13" s="619">
        <v>5164592</v>
      </c>
      <c r="DR13" s="611"/>
      <c r="DS13" s="611"/>
      <c r="DT13" s="611"/>
      <c r="DU13" s="611"/>
      <c r="DV13" s="611"/>
      <c r="DW13" s="611"/>
      <c r="DX13" s="611"/>
      <c r="DY13" s="611"/>
      <c r="DZ13" s="611"/>
      <c r="EA13" s="611"/>
      <c r="EB13" s="611"/>
      <c r="EC13" s="620"/>
    </row>
    <row r="14" spans="2:143" ht="11.25" customHeight="1">
      <c r="B14" s="607" t="s">
        <v>244</v>
      </c>
      <c r="C14" s="608"/>
      <c r="D14" s="608"/>
      <c r="E14" s="608"/>
      <c r="F14" s="608"/>
      <c r="G14" s="608"/>
      <c r="H14" s="608"/>
      <c r="I14" s="608"/>
      <c r="J14" s="608"/>
      <c r="K14" s="608"/>
      <c r="L14" s="608"/>
      <c r="M14" s="608"/>
      <c r="N14" s="608"/>
      <c r="O14" s="608"/>
      <c r="P14" s="608"/>
      <c r="Q14" s="609"/>
      <c r="R14" s="610">
        <v>9243</v>
      </c>
      <c r="S14" s="611"/>
      <c r="T14" s="611"/>
      <c r="U14" s="611"/>
      <c r="V14" s="611"/>
      <c r="W14" s="611"/>
      <c r="X14" s="611"/>
      <c r="Y14" s="612"/>
      <c r="Z14" s="613">
        <v>0</v>
      </c>
      <c r="AA14" s="613"/>
      <c r="AB14" s="613"/>
      <c r="AC14" s="613"/>
      <c r="AD14" s="614">
        <v>9243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648773</v>
      </c>
      <c r="BH14" s="611"/>
      <c r="BI14" s="611"/>
      <c r="BJ14" s="611"/>
      <c r="BK14" s="611"/>
      <c r="BL14" s="611"/>
      <c r="BM14" s="611"/>
      <c r="BN14" s="612"/>
      <c r="BO14" s="613">
        <v>2.2000000000000002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4181300</v>
      </c>
      <c r="CS14" s="611"/>
      <c r="CT14" s="611"/>
      <c r="CU14" s="611"/>
      <c r="CV14" s="611"/>
      <c r="CW14" s="611"/>
      <c r="CX14" s="611"/>
      <c r="CY14" s="612"/>
      <c r="CZ14" s="613">
        <v>5.9</v>
      </c>
      <c r="DA14" s="613"/>
      <c r="DB14" s="613"/>
      <c r="DC14" s="613"/>
      <c r="DD14" s="619">
        <v>1665062</v>
      </c>
      <c r="DE14" s="611"/>
      <c r="DF14" s="611"/>
      <c r="DG14" s="611"/>
      <c r="DH14" s="611"/>
      <c r="DI14" s="611"/>
      <c r="DJ14" s="611"/>
      <c r="DK14" s="611"/>
      <c r="DL14" s="611"/>
      <c r="DM14" s="611"/>
      <c r="DN14" s="611"/>
      <c r="DO14" s="611"/>
      <c r="DP14" s="612"/>
      <c r="DQ14" s="619">
        <v>2408647</v>
      </c>
      <c r="DR14" s="611"/>
      <c r="DS14" s="611"/>
      <c r="DT14" s="611"/>
      <c r="DU14" s="611"/>
      <c r="DV14" s="611"/>
      <c r="DW14" s="611"/>
      <c r="DX14" s="611"/>
      <c r="DY14" s="611"/>
      <c r="DZ14" s="611"/>
      <c r="EA14" s="611"/>
      <c r="EB14" s="611"/>
      <c r="EC14" s="620"/>
    </row>
    <row r="15" spans="2:143" ht="11.25" customHeight="1">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1041800</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9815030</v>
      </c>
      <c r="CS15" s="611"/>
      <c r="CT15" s="611"/>
      <c r="CU15" s="611"/>
      <c r="CV15" s="611"/>
      <c r="CW15" s="611"/>
      <c r="CX15" s="611"/>
      <c r="CY15" s="612"/>
      <c r="CZ15" s="613">
        <v>13.9</v>
      </c>
      <c r="DA15" s="613"/>
      <c r="DB15" s="613"/>
      <c r="DC15" s="613"/>
      <c r="DD15" s="619">
        <v>1691426</v>
      </c>
      <c r="DE15" s="611"/>
      <c r="DF15" s="611"/>
      <c r="DG15" s="611"/>
      <c r="DH15" s="611"/>
      <c r="DI15" s="611"/>
      <c r="DJ15" s="611"/>
      <c r="DK15" s="611"/>
      <c r="DL15" s="611"/>
      <c r="DM15" s="611"/>
      <c r="DN15" s="611"/>
      <c r="DO15" s="611"/>
      <c r="DP15" s="612"/>
      <c r="DQ15" s="619">
        <v>6838348</v>
      </c>
      <c r="DR15" s="611"/>
      <c r="DS15" s="611"/>
      <c r="DT15" s="611"/>
      <c r="DU15" s="611"/>
      <c r="DV15" s="611"/>
      <c r="DW15" s="611"/>
      <c r="DX15" s="611"/>
      <c r="DY15" s="611"/>
      <c r="DZ15" s="611"/>
      <c r="EA15" s="611"/>
      <c r="EB15" s="611"/>
      <c r="EC15" s="620"/>
    </row>
    <row r="16" spans="2:143" ht="11.25" customHeight="1">
      <c r="B16" s="607" t="s">
        <v>250</v>
      </c>
      <c r="C16" s="608"/>
      <c r="D16" s="608"/>
      <c r="E16" s="608"/>
      <c r="F16" s="608"/>
      <c r="G16" s="608"/>
      <c r="H16" s="608"/>
      <c r="I16" s="608"/>
      <c r="J16" s="608"/>
      <c r="K16" s="608"/>
      <c r="L16" s="608"/>
      <c r="M16" s="608"/>
      <c r="N16" s="608"/>
      <c r="O16" s="608"/>
      <c r="P16" s="608"/>
      <c r="Q16" s="609"/>
      <c r="R16" s="610">
        <v>106612</v>
      </c>
      <c r="S16" s="611"/>
      <c r="T16" s="611"/>
      <c r="U16" s="611"/>
      <c r="V16" s="611"/>
      <c r="W16" s="611"/>
      <c r="X16" s="611"/>
      <c r="Y16" s="612"/>
      <c r="Z16" s="613">
        <v>0.1</v>
      </c>
      <c r="AA16" s="613"/>
      <c r="AB16" s="613"/>
      <c r="AC16" s="613"/>
      <c r="AD16" s="614">
        <v>106612</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823352</v>
      </c>
      <c r="CS16" s="611"/>
      <c r="CT16" s="611"/>
      <c r="CU16" s="611"/>
      <c r="CV16" s="611"/>
      <c r="CW16" s="611"/>
      <c r="CX16" s="611"/>
      <c r="CY16" s="612"/>
      <c r="CZ16" s="613">
        <v>1.2</v>
      </c>
      <c r="DA16" s="613"/>
      <c r="DB16" s="613"/>
      <c r="DC16" s="613"/>
      <c r="DD16" s="619" t="s">
        <v>122</v>
      </c>
      <c r="DE16" s="611"/>
      <c r="DF16" s="611"/>
      <c r="DG16" s="611"/>
      <c r="DH16" s="611"/>
      <c r="DI16" s="611"/>
      <c r="DJ16" s="611"/>
      <c r="DK16" s="611"/>
      <c r="DL16" s="611"/>
      <c r="DM16" s="611"/>
      <c r="DN16" s="611"/>
      <c r="DO16" s="611"/>
      <c r="DP16" s="612"/>
      <c r="DQ16" s="619">
        <v>127325</v>
      </c>
      <c r="DR16" s="611"/>
      <c r="DS16" s="611"/>
      <c r="DT16" s="611"/>
      <c r="DU16" s="611"/>
      <c r="DV16" s="611"/>
      <c r="DW16" s="611"/>
      <c r="DX16" s="611"/>
      <c r="DY16" s="611"/>
      <c r="DZ16" s="611"/>
      <c r="EA16" s="611"/>
      <c r="EB16" s="611"/>
      <c r="EC16" s="620"/>
    </row>
    <row r="17" spans="2:133" ht="11.25" customHeight="1">
      <c r="B17" s="607" t="s">
        <v>253</v>
      </c>
      <c r="C17" s="608"/>
      <c r="D17" s="608"/>
      <c r="E17" s="608"/>
      <c r="F17" s="608"/>
      <c r="G17" s="608"/>
      <c r="H17" s="608"/>
      <c r="I17" s="608"/>
      <c r="J17" s="608"/>
      <c r="K17" s="608"/>
      <c r="L17" s="608"/>
      <c r="M17" s="608"/>
      <c r="N17" s="608"/>
      <c r="O17" s="608"/>
      <c r="P17" s="608"/>
      <c r="Q17" s="609"/>
      <c r="R17" s="610">
        <v>469351</v>
      </c>
      <c r="S17" s="611"/>
      <c r="T17" s="611"/>
      <c r="U17" s="611"/>
      <c r="V17" s="611"/>
      <c r="W17" s="611"/>
      <c r="X17" s="611"/>
      <c r="Y17" s="612"/>
      <c r="Z17" s="613">
        <v>0.6</v>
      </c>
      <c r="AA17" s="613"/>
      <c r="AB17" s="613"/>
      <c r="AC17" s="613"/>
      <c r="AD17" s="614">
        <v>469351</v>
      </c>
      <c r="AE17" s="614"/>
      <c r="AF17" s="614"/>
      <c r="AG17" s="614"/>
      <c r="AH17" s="614"/>
      <c r="AI17" s="614"/>
      <c r="AJ17" s="614"/>
      <c r="AK17" s="614"/>
      <c r="AL17" s="615">
        <v>1.1000000000000001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5341998</v>
      </c>
      <c r="CS17" s="611"/>
      <c r="CT17" s="611"/>
      <c r="CU17" s="611"/>
      <c r="CV17" s="611"/>
      <c r="CW17" s="611"/>
      <c r="CX17" s="611"/>
      <c r="CY17" s="612"/>
      <c r="CZ17" s="613">
        <v>7.6</v>
      </c>
      <c r="DA17" s="613"/>
      <c r="DB17" s="613"/>
      <c r="DC17" s="613"/>
      <c r="DD17" s="619" t="s">
        <v>122</v>
      </c>
      <c r="DE17" s="611"/>
      <c r="DF17" s="611"/>
      <c r="DG17" s="611"/>
      <c r="DH17" s="611"/>
      <c r="DI17" s="611"/>
      <c r="DJ17" s="611"/>
      <c r="DK17" s="611"/>
      <c r="DL17" s="611"/>
      <c r="DM17" s="611"/>
      <c r="DN17" s="611"/>
      <c r="DO17" s="611"/>
      <c r="DP17" s="612"/>
      <c r="DQ17" s="619">
        <v>5304369</v>
      </c>
      <c r="DR17" s="611"/>
      <c r="DS17" s="611"/>
      <c r="DT17" s="611"/>
      <c r="DU17" s="611"/>
      <c r="DV17" s="611"/>
      <c r="DW17" s="611"/>
      <c r="DX17" s="611"/>
      <c r="DY17" s="611"/>
      <c r="DZ17" s="611"/>
      <c r="EA17" s="611"/>
      <c r="EB17" s="611"/>
      <c r="EC17" s="620"/>
    </row>
    <row r="18" spans="2:133" ht="11.25" customHeight="1">
      <c r="B18" s="607" t="s">
        <v>256</v>
      </c>
      <c r="C18" s="608"/>
      <c r="D18" s="608"/>
      <c r="E18" s="608"/>
      <c r="F18" s="608"/>
      <c r="G18" s="608"/>
      <c r="H18" s="608"/>
      <c r="I18" s="608"/>
      <c r="J18" s="608"/>
      <c r="K18" s="608"/>
      <c r="L18" s="608"/>
      <c r="M18" s="608"/>
      <c r="N18" s="608"/>
      <c r="O18" s="608"/>
      <c r="P18" s="608"/>
      <c r="Q18" s="609"/>
      <c r="R18" s="610">
        <v>269372</v>
      </c>
      <c r="S18" s="611"/>
      <c r="T18" s="611"/>
      <c r="U18" s="611"/>
      <c r="V18" s="611"/>
      <c r="W18" s="611"/>
      <c r="X18" s="611"/>
      <c r="Y18" s="612"/>
      <c r="Z18" s="613">
        <v>0.4</v>
      </c>
      <c r="AA18" s="613"/>
      <c r="AB18" s="613"/>
      <c r="AC18" s="613"/>
      <c r="AD18" s="614">
        <v>269372</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c r="B19" s="607" t="s">
        <v>259</v>
      </c>
      <c r="C19" s="608"/>
      <c r="D19" s="608"/>
      <c r="E19" s="608"/>
      <c r="F19" s="608"/>
      <c r="G19" s="608"/>
      <c r="H19" s="608"/>
      <c r="I19" s="608"/>
      <c r="J19" s="608"/>
      <c r="K19" s="608"/>
      <c r="L19" s="608"/>
      <c r="M19" s="608"/>
      <c r="N19" s="608"/>
      <c r="O19" s="608"/>
      <c r="P19" s="608"/>
      <c r="Q19" s="609"/>
      <c r="R19" s="610">
        <v>202722</v>
      </c>
      <c r="S19" s="611"/>
      <c r="T19" s="611"/>
      <c r="U19" s="611"/>
      <c r="V19" s="611"/>
      <c r="W19" s="611"/>
      <c r="X19" s="611"/>
      <c r="Y19" s="612"/>
      <c r="Z19" s="613">
        <v>0.3</v>
      </c>
      <c r="AA19" s="613"/>
      <c r="AB19" s="613"/>
      <c r="AC19" s="613"/>
      <c r="AD19" s="614">
        <v>202722</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1511940</v>
      </c>
      <c r="BH19" s="611"/>
      <c r="BI19" s="611"/>
      <c r="BJ19" s="611"/>
      <c r="BK19" s="611"/>
      <c r="BL19" s="611"/>
      <c r="BM19" s="611"/>
      <c r="BN19" s="612"/>
      <c r="BO19" s="613">
        <v>5.0999999999999996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c r="B20" s="623" t="s">
        <v>262</v>
      </c>
      <c r="C20" s="624"/>
      <c r="D20" s="624"/>
      <c r="E20" s="624"/>
      <c r="F20" s="624"/>
      <c r="G20" s="624"/>
      <c r="H20" s="624"/>
      <c r="I20" s="624"/>
      <c r="J20" s="624"/>
      <c r="K20" s="624"/>
      <c r="L20" s="624"/>
      <c r="M20" s="624"/>
      <c r="N20" s="624"/>
      <c r="O20" s="624"/>
      <c r="P20" s="624"/>
      <c r="Q20" s="625"/>
      <c r="R20" s="610">
        <v>66650</v>
      </c>
      <c r="S20" s="611"/>
      <c r="T20" s="611"/>
      <c r="U20" s="611"/>
      <c r="V20" s="611"/>
      <c r="W20" s="611"/>
      <c r="X20" s="611"/>
      <c r="Y20" s="612"/>
      <c r="Z20" s="613">
        <v>0.1</v>
      </c>
      <c r="AA20" s="613"/>
      <c r="AB20" s="613"/>
      <c r="AC20" s="613"/>
      <c r="AD20" s="614">
        <v>66650</v>
      </c>
      <c r="AE20" s="614"/>
      <c r="AF20" s="614"/>
      <c r="AG20" s="614"/>
      <c r="AH20" s="614"/>
      <c r="AI20" s="614"/>
      <c r="AJ20" s="614"/>
      <c r="AK20" s="614"/>
      <c r="AL20" s="615">
        <v>0.2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1511940</v>
      </c>
      <c r="BH20" s="611"/>
      <c r="BI20" s="611"/>
      <c r="BJ20" s="611"/>
      <c r="BK20" s="611"/>
      <c r="BL20" s="611"/>
      <c r="BM20" s="611"/>
      <c r="BN20" s="612"/>
      <c r="BO20" s="613">
        <v>5.0999999999999996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70454399</v>
      </c>
      <c r="CS20" s="611"/>
      <c r="CT20" s="611"/>
      <c r="CU20" s="611"/>
      <c r="CV20" s="611"/>
      <c r="CW20" s="611"/>
      <c r="CX20" s="611"/>
      <c r="CY20" s="612"/>
      <c r="CZ20" s="613">
        <v>100</v>
      </c>
      <c r="DA20" s="613"/>
      <c r="DB20" s="613"/>
      <c r="DC20" s="613"/>
      <c r="DD20" s="619">
        <v>8394663</v>
      </c>
      <c r="DE20" s="611"/>
      <c r="DF20" s="611"/>
      <c r="DG20" s="611"/>
      <c r="DH20" s="611"/>
      <c r="DI20" s="611"/>
      <c r="DJ20" s="611"/>
      <c r="DK20" s="611"/>
      <c r="DL20" s="611"/>
      <c r="DM20" s="611"/>
      <c r="DN20" s="611"/>
      <c r="DO20" s="611"/>
      <c r="DP20" s="612"/>
      <c r="DQ20" s="619">
        <v>46332394</v>
      </c>
      <c r="DR20" s="611"/>
      <c r="DS20" s="611"/>
      <c r="DT20" s="611"/>
      <c r="DU20" s="611"/>
      <c r="DV20" s="611"/>
      <c r="DW20" s="611"/>
      <c r="DX20" s="611"/>
      <c r="DY20" s="611"/>
      <c r="DZ20" s="611"/>
      <c r="EA20" s="611"/>
      <c r="EB20" s="611"/>
      <c r="EC20" s="620"/>
    </row>
    <row r="21" spans="2:133" ht="11.25" customHeight="1">
      <c r="B21" s="607" t="s">
        <v>265</v>
      </c>
      <c r="C21" s="608"/>
      <c r="D21" s="608"/>
      <c r="E21" s="608"/>
      <c r="F21" s="608"/>
      <c r="G21" s="608"/>
      <c r="H21" s="608"/>
      <c r="I21" s="608"/>
      <c r="J21" s="608"/>
      <c r="K21" s="608"/>
      <c r="L21" s="608"/>
      <c r="M21" s="608"/>
      <c r="N21" s="608"/>
      <c r="O21" s="608"/>
      <c r="P21" s="608"/>
      <c r="Q21" s="609"/>
      <c r="R21" s="610">
        <v>7350376</v>
      </c>
      <c r="S21" s="611"/>
      <c r="T21" s="611"/>
      <c r="U21" s="611"/>
      <c r="V21" s="611"/>
      <c r="W21" s="611"/>
      <c r="X21" s="611"/>
      <c r="Y21" s="612"/>
      <c r="Z21" s="613">
        <v>9.9</v>
      </c>
      <c r="AA21" s="613"/>
      <c r="AB21" s="613"/>
      <c r="AC21" s="613"/>
      <c r="AD21" s="614">
        <v>6607206</v>
      </c>
      <c r="AE21" s="614"/>
      <c r="AF21" s="614"/>
      <c r="AG21" s="614"/>
      <c r="AH21" s="614"/>
      <c r="AI21" s="614"/>
      <c r="AJ21" s="614"/>
      <c r="AK21" s="614"/>
      <c r="AL21" s="615">
        <v>16.100000000000001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267</v>
      </c>
      <c r="C22" s="608"/>
      <c r="D22" s="608"/>
      <c r="E22" s="608"/>
      <c r="F22" s="608"/>
      <c r="G22" s="608"/>
      <c r="H22" s="608"/>
      <c r="I22" s="608"/>
      <c r="J22" s="608"/>
      <c r="K22" s="608"/>
      <c r="L22" s="608"/>
      <c r="M22" s="608"/>
      <c r="N22" s="608"/>
      <c r="O22" s="608"/>
      <c r="P22" s="608"/>
      <c r="Q22" s="609"/>
      <c r="R22" s="610">
        <v>6607206</v>
      </c>
      <c r="S22" s="611"/>
      <c r="T22" s="611"/>
      <c r="U22" s="611"/>
      <c r="V22" s="611"/>
      <c r="W22" s="611"/>
      <c r="X22" s="611"/>
      <c r="Y22" s="612"/>
      <c r="Z22" s="613">
        <v>8.9</v>
      </c>
      <c r="AA22" s="613"/>
      <c r="AB22" s="613"/>
      <c r="AC22" s="613"/>
      <c r="AD22" s="614">
        <v>6607206</v>
      </c>
      <c r="AE22" s="614"/>
      <c r="AF22" s="614"/>
      <c r="AG22" s="614"/>
      <c r="AH22" s="614"/>
      <c r="AI22" s="614"/>
      <c r="AJ22" s="614"/>
      <c r="AK22" s="614"/>
      <c r="AL22" s="615">
        <v>16.100000000000001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270</v>
      </c>
      <c r="C23" s="608"/>
      <c r="D23" s="608"/>
      <c r="E23" s="608"/>
      <c r="F23" s="608"/>
      <c r="G23" s="608"/>
      <c r="H23" s="608"/>
      <c r="I23" s="608"/>
      <c r="J23" s="608"/>
      <c r="K23" s="608"/>
      <c r="L23" s="608"/>
      <c r="M23" s="608"/>
      <c r="N23" s="608"/>
      <c r="O23" s="608"/>
      <c r="P23" s="608"/>
      <c r="Q23" s="609"/>
      <c r="R23" s="610">
        <v>743170</v>
      </c>
      <c r="S23" s="611"/>
      <c r="T23" s="611"/>
      <c r="U23" s="611"/>
      <c r="V23" s="611"/>
      <c r="W23" s="611"/>
      <c r="X23" s="611"/>
      <c r="Y23" s="612"/>
      <c r="Z23" s="613">
        <v>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1511940</v>
      </c>
      <c r="BH23" s="611"/>
      <c r="BI23" s="611"/>
      <c r="BJ23" s="611"/>
      <c r="BK23" s="611"/>
      <c r="BL23" s="611"/>
      <c r="BM23" s="611"/>
      <c r="BN23" s="612"/>
      <c r="BO23" s="613">
        <v>5.0999999999999996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31313568</v>
      </c>
      <c r="CS24" s="600"/>
      <c r="CT24" s="600"/>
      <c r="CU24" s="600"/>
      <c r="CV24" s="600"/>
      <c r="CW24" s="600"/>
      <c r="CX24" s="600"/>
      <c r="CY24" s="601"/>
      <c r="CZ24" s="604">
        <v>44.4</v>
      </c>
      <c r="DA24" s="605"/>
      <c r="DB24" s="605"/>
      <c r="DC24" s="621"/>
      <c r="DD24" s="645">
        <v>20632110</v>
      </c>
      <c r="DE24" s="600"/>
      <c r="DF24" s="600"/>
      <c r="DG24" s="600"/>
      <c r="DH24" s="600"/>
      <c r="DI24" s="600"/>
      <c r="DJ24" s="600"/>
      <c r="DK24" s="601"/>
      <c r="DL24" s="645">
        <v>19164560</v>
      </c>
      <c r="DM24" s="600"/>
      <c r="DN24" s="600"/>
      <c r="DO24" s="600"/>
      <c r="DP24" s="600"/>
      <c r="DQ24" s="600"/>
      <c r="DR24" s="600"/>
      <c r="DS24" s="600"/>
      <c r="DT24" s="600"/>
      <c r="DU24" s="600"/>
      <c r="DV24" s="601"/>
      <c r="DW24" s="604">
        <v>46.1</v>
      </c>
      <c r="DX24" s="605"/>
      <c r="DY24" s="605"/>
      <c r="DZ24" s="605"/>
      <c r="EA24" s="605"/>
      <c r="EB24" s="605"/>
      <c r="EC24" s="606"/>
    </row>
    <row r="25" spans="2:133" ht="11.25" customHeight="1">
      <c r="B25" s="607" t="s">
        <v>280</v>
      </c>
      <c r="C25" s="608"/>
      <c r="D25" s="608"/>
      <c r="E25" s="608"/>
      <c r="F25" s="608"/>
      <c r="G25" s="608"/>
      <c r="H25" s="608"/>
      <c r="I25" s="608"/>
      <c r="J25" s="608"/>
      <c r="K25" s="608"/>
      <c r="L25" s="608"/>
      <c r="M25" s="608"/>
      <c r="N25" s="608"/>
      <c r="O25" s="608"/>
      <c r="P25" s="608"/>
      <c r="Q25" s="609"/>
      <c r="R25" s="610">
        <v>43212472</v>
      </c>
      <c r="S25" s="611"/>
      <c r="T25" s="611"/>
      <c r="U25" s="611"/>
      <c r="V25" s="611"/>
      <c r="W25" s="611"/>
      <c r="X25" s="611"/>
      <c r="Y25" s="612"/>
      <c r="Z25" s="613">
        <v>58.4</v>
      </c>
      <c r="AA25" s="613"/>
      <c r="AB25" s="613"/>
      <c r="AC25" s="613"/>
      <c r="AD25" s="614">
        <v>40957362</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10930448</v>
      </c>
      <c r="CS25" s="642"/>
      <c r="CT25" s="642"/>
      <c r="CU25" s="642"/>
      <c r="CV25" s="642"/>
      <c r="CW25" s="642"/>
      <c r="CX25" s="642"/>
      <c r="CY25" s="643"/>
      <c r="CZ25" s="615">
        <v>15.5</v>
      </c>
      <c r="DA25" s="640"/>
      <c r="DB25" s="640"/>
      <c r="DC25" s="644"/>
      <c r="DD25" s="619">
        <v>10025663</v>
      </c>
      <c r="DE25" s="642"/>
      <c r="DF25" s="642"/>
      <c r="DG25" s="642"/>
      <c r="DH25" s="642"/>
      <c r="DI25" s="642"/>
      <c r="DJ25" s="642"/>
      <c r="DK25" s="643"/>
      <c r="DL25" s="619">
        <v>9803857</v>
      </c>
      <c r="DM25" s="642"/>
      <c r="DN25" s="642"/>
      <c r="DO25" s="642"/>
      <c r="DP25" s="642"/>
      <c r="DQ25" s="642"/>
      <c r="DR25" s="642"/>
      <c r="DS25" s="642"/>
      <c r="DT25" s="642"/>
      <c r="DU25" s="642"/>
      <c r="DV25" s="643"/>
      <c r="DW25" s="615">
        <v>23.6</v>
      </c>
      <c r="DX25" s="640"/>
      <c r="DY25" s="640"/>
      <c r="DZ25" s="640"/>
      <c r="EA25" s="640"/>
      <c r="EB25" s="640"/>
      <c r="EC25" s="641"/>
    </row>
    <row r="26" spans="2:133" ht="11.25" customHeight="1">
      <c r="B26" s="607" t="s">
        <v>283</v>
      </c>
      <c r="C26" s="608"/>
      <c r="D26" s="608"/>
      <c r="E26" s="608"/>
      <c r="F26" s="608"/>
      <c r="G26" s="608"/>
      <c r="H26" s="608"/>
      <c r="I26" s="608"/>
      <c r="J26" s="608"/>
      <c r="K26" s="608"/>
      <c r="L26" s="608"/>
      <c r="M26" s="608"/>
      <c r="N26" s="608"/>
      <c r="O26" s="608"/>
      <c r="P26" s="608"/>
      <c r="Q26" s="609"/>
      <c r="R26" s="610">
        <v>31172</v>
      </c>
      <c r="S26" s="611"/>
      <c r="T26" s="611"/>
      <c r="U26" s="611"/>
      <c r="V26" s="611"/>
      <c r="W26" s="611"/>
      <c r="X26" s="611"/>
      <c r="Y26" s="612"/>
      <c r="Z26" s="613">
        <v>0</v>
      </c>
      <c r="AA26" s="613"/>
      <c r="AB26" s="613"/>
      <c r="AC26" s="613"/>
      <c r="AD26" s="614">
        <v>31172</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6684132</v>
      </c>
      <c r="CS26" s="611"/>
      <c r="CT26" s="611"/>
      <c r="CU26" s="611"/>
      <c r="CV26" s="611"/>
      <c r="CW26" s="611"/>
      <c r="CX26" s="611"/>
      <c r="CY26" s="612"/>
      <c r="CZ26" s="615">
        <v>9.5</v>
      </c>
      <c r="DA26" s="640"/>
      <c r="DB26" s="640"/>
      <c r="DC26" s="644"/>
      <c r="DD26" s="619">
        <v>6069257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c r="B27" s="607" t="s">
        <v>286</v>
      </c>
      <c r="C27" s="608"/>
      <c r="D27" s="608"/>
      <c r="E27" s="608"/>
      <c r="F27" s="608"/>
      <c r="G27" s="608"/>
      <c r="H27" s="608"/>
      <c r="I27" s="608"/>
      <c r="J27" s="608"/>
      <c r="K27" s="608"/>
      <c r="L27" s="608"/>
      <c r="M27" s="608"/>
      <c r="N27" s="608"/>
      <c r="O27" s="608"/>
      <c r="P27" s="608"/>
      <c r="Q27" s="609"/>
      <c r="R27" s="610">
        <v>416891</v>
      </c>
      <c r="S27" s="611"/>
      <c r="T27" s="611"/>
      <c r="U27" s="611"/>
      <c r="V27" s="611"/>
      <c r="W27" s="611"/>
      <c r="X27" s="611"/>
      <c r="Y27" s="612"/>
      <c r="Z27" s="613">
        <v>0.6</v>
      </c>
      <c r="AA27" s="613"/>
      <c r="AB27" s="613"/>
      <c r="AC27" s="613"/>
      <c r="AD27" s="614">
        <v>270</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29521925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15041122</v>
      </c>
      <c r="CS27" s="642"/>
      <c r="CT27" s="642"/>
      <c r="CU27" s="642"/>
      <c r="CV27" s="642"/>
      <c r="CW27" s="642"/>
      <c r="CX27" s="642"/>
      <c r="CY27" s="643"/>
      <c r="CZ27" s="615">
        <v>21.3</v>
      </c>
      <c r="DA27" s="640"/>
      <c r="DB27" s="640"/>
      <c r="DC27" s="644"/>
      <c r="DD27" s="619">
        <v>5302078</v>
      </c>
      <c r="DE27" s="642"/>
      <c r="DF27" s="642"/>
      <c r="DG27" s="642"/>
      <c r="DH27" s="642"/>
      <c r="DI27" s="642"/>
      <c r="DJ27" s="642"/>
      <c r="DK27" s="643"/>
      <c r="DL27" s="619">
        <v>4056334</v>
      </c>
      <c r="DM27" s="642"/>
      <c r="DN27" s="642"/>
      <c r="DO27" s="642"/>
      <c r="DP27" s="642"/>
      <c r="DQ27" s="642"/>
      <c r="DR27" s="642"/>
      <c r="DS27" s="642"/>
      <c r="DT27" s="642"/>
      <c r="DU27" s="642"/>
      <c r="DV27" s="643"/>
      <c r="DW27" s="615">
        <v>9.8000000000000007</v>
      </c>
      <c r="DX27" s="640"/>
      <c r="DY27" s="640"/>
      <c r="DZ27" s="640"/>
      <c r="EA27" s="640"/>
      <c r="EB27" s="640"/>
      <c r="EC27" s="641"/>
    </row>
    <row r="28" spans="2:133" ht="11.25" customHeight="1">
      <c r="B28" s="607" t="s">
        <v>289</v>
      </c>
      <c r="C28" s="608"/>
      <c r="D28" s="608"/>
      <c r="E28" s="608"/>
      <c r="F28" s="608"/>
      <c r="G28" s="608"/>
      <c r="H28" s="608"/>
      <c r="I28" s="608"/>
      <c r="J28" s="608"/>
      <c r="K28" s="608"/>
      <c r="L28" s="608"/>
      <c r="M28" s="608"/>
      <c r="N28" s="608"/>
      <c r="O28" s="608"/>
      <c r="P28" s="608"/>
      <c r="Q28" s="609"/>
      <c r="R28" s="610">
        <v>411066</v>
      </c>
      <c r="S28" s="611"/>
      <c r="T28" s="611"/>
      <c r="U28" s="611"/>
      <c r="V28" s="611"/>
      <c r="W28" s="611"/>
      <c r="X28" s="611"/>
      <c r="Y28" s="612"/>
      <c r="Z28" s="613">
        <v>0.6</v>
      </c>
      <c r="AA28" s="613"/>
      <c r="AB28" s="613"/>
      <c r="AC28" s="613"/>
      <c r="AD28" s="614">
        <v>115433</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5341998</v>
      </c>
      <c r="CS28" s="611"/>
      <c r="CT28" s="611"/>
      <c r="CU28" s="611"/>
      <c r="CV28" s="611"/>
      <c r="CW28" s="611"/>
      <c r="CX28" s="611"/>
      <c r="CY28" s="612"/>
      <c r="CZ28" s="615">
        <v>7.6</v>
      </c>
      <c r="DA28" s="640"/>
      <c r="DB28" s="640"/>
      <c r="DC28" s="644"/>
      <c r="DD28" s="619">
        <v>5304369</v>
      </c>
      <c r="DE28" s="611"/>
      <c r="DF28" s="611"/>
      <c r="DG28" s="611"/>
      <c r="DH28" s="611"/>
      <c r="DI28" s="611"/>
      <c r="DJ28" s="611"/>
      <c r="DK28" s="612"/>
      <c r="DL28" s="619">
        <v>5304369</v>
      </c>
      <c r="DM28" s="611"/>
      <c r="DN28" s="611"/>
      <c r="DO28" s="611"/>
      <c r="DP28" s="611"/>
      <c r="DQ28" s="611"/>
      <c r="DR28" s="611"/>
      <c r="DS28" s="611"/>
      <c r="DT28" s="611"/>
      <c r="DU28" s="611"/>
      <c r="DV28" s="612"/>
      <c r="DW28" s="615">
        <v>12.8</v>
      </c>
      <c r="DX28" s="640"/>
      <c r="DY28" s="640"/>
      <c r="DZ28" s="640"/>
      <c r="EA28" s="640"/>
      <c r="EB28" s="640"/>
      <c r="EC28" s="641"/>
    </row>
    <row r="29" spans="2:133" ht="11.25" customHeight="1">
      <c r="B29" s="607" t="s">
        <v>291</v>
      </c>
      <c r="C29" s="608"/>
      <c r="D29" s="608"/>
      <c r="E29" s="608"/>
      <c r="F29" s="608"/>
      <c r="G29" s="608"/>
      <c r="H29" s="608"/>
      <c r="I29" s="608"/>
      <c r="J29" s="608"/>
      <c r="K29" s="608"/>
      <c r="L29" s="608"/>
      <c r="M29" s="608"/>
      <c r="N29" s="608"/>
      <c r="O29" s="608"/>
      <c r="P29" s="608"/>
      <c r="Q29" s="609"/>
      <c r="R29" s="610">
        <v>320783</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5341947</v>
      </c>
      <c r="CS29" s="642"/>
      <c r="CT29" s="642"/>
      <c r="CU29" s="642"/>
      <c r="CV29" s="642"/>
      <c r="CW29" s="642"/>
      <c r="CX29" s="642"/>
      <c r="CY29" s="643"/>
      <c r="CZ29" s="615">
        <v>7.6</v>
      </c>
      <c r="DA29" s="640"/>
      <c r="DB29" s="640"/>
      <c r="DC29" s="644"/>
      <c r="DD29" s="619">
        <v>5304318</v>
      </c>
      <c r="DE29" s="642"/>
      <c r="DF29" s="642"/>
      <c r="DG29" s="642"/>
      <c r="DH29" s="642"/>
      <c r="DI29" s="642"/>
      <c r="DJ29" s="642"/>
      <c r="DK29" s="643"/>
      <c r="DL29" s="619">
        <v>5304318</v>
      </c>
      <c r="DM29" s="642"/>
      <c r="DN29" s="642"/>
      <c r="DO29" s="642"/>
      <c r="DP29" s="642"/>
      <c r="DQ29" s="642"/>
      <c r="DR29" s="642"/>
      <c r="DS29" s="642"/>
      <c r="DT29" s="642"/>
      <c r="DU29" s="642"/>
      <c r="DV29" s="643"/>
      <c r="DW29" s="615">
        <v>12.8</v>
      </c>
      <c r="DX29" s="640"/>
      <c r="DY29" s="640"/>
      <c r="DZ29" s="640"/>
      <c r="EA29" s="640"/>
      <c r="EB29" s="640"/>
      <c r="EC29" s="641"/>
    </row>
    <row r="30" spans="2:133" ht="11.25" customHeight="1">
      <c r="B30" s="607" t="s">
        <v>293</v>
      </c>
      <c r="C30" s="608"/>
      <c r="D30" s="608"/>
      <c r="E30" s="608"/>
      <c r="F30" s="608"/>
      <c r="G30" s="608"/>
      <c r="H30" s="608"/>
      <c r="I30" s="608"/>
      <c r="J30" s="608"/>
      <c r="K30" s="608"/>
      <c r="L30" s="608"/>
      <c r="M30" s="608"/>
      <c r="N30" s="608"/>
      <c r="O30" s="608"/>
      <c r="P30" s="608"/>
      <c r="Q30" s="609"/>
      <c r="R30" s="610">
        <v>11467549</v>
      </c>
      <c r="S30" s="611"/>
      <c r="T30" s="611"/>
      <c r="U30" s="611"/>
      <c r="V30" s="611"/>
      <c r="W30" s="611"/>
      <c r="X30" s="611"/>
      <c r="Y30" s="612"/>
      <c r="Z30" s="613">
        <v>15.5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5193919</v>
      </c>
      <c r="CS30" s="611"/>
      <c r="CT30" s="611"/>
      <c r="CU30" s="611"/>
      <c r="CV30" s="611"/>
      <c r="CW30" s="611"/>
      <c r="CX30" s="611"/>
      <c r="CY30" s="612"/>
      <c r="CZ30" s="615">
        <v>7.4</v>
      </c>
      <c r="DA30" s="640"/>
      <c r="DB30" s="640"/>
      <c r="DC30" s="644"/>
      <c r="DD30" s="619">
        <v>5158911</v>
      </c>
      <c r="DE30" s="611"/>
      <c r="DF30" s="611"/>
      <c r="DG30" s="611"/>
      <c r="DH30" s="611"/>
      <c r="DI30" s="611"/>
      <c r="DJ30" s="611"/>
      <c r="DK30" s="612"/>
      <c r="DL30" s="619">
        <v>5158911</v>
      </c>
      <c r="DM30" s="611"/>
      <c r="DN30" s="611"/>
      <c r="DO30" s="611"/>
      <c r="DP30" s="611"/>
      <c r="DQ30" s="611"/>
      <c r="DR30" s="611"/>
      <c r="DS30" s="611"/>
      <c r="DT30" s="611"/>
      <c r="DU30" s="611"/>
      <c r="DV30" s="612"/>
      <c r="DW30" s="615">
        <v>12.4</v>
      </c>
      <c r="DX30" s="640"/>
      <c r="DY30" s="640"/>
      <c r="DZ30" s="640"/>
      <c r="EA30" s="640"/>
      <c r="EB30" s="640"/>
      <c r="EC30" s="641"/>
    </row>
    <row r="31" spans="2:133" ht="11.25" customHeight="1">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98.7</v>
      </c>
      <c r="BN31" s="654"/>
      <c r="BO31" s="654"/>
      <c r="BP31" s="654"/>
      <c r="BQ31" s="655"/>
      <c r="BR31" s="666">
        <v>99.5</v>
      </c>
      <c r="BS31" s="654"/>
      <c r="BT31" s="654"/>
      <c r="BU31" s="654"/>
      <c r="BV31" s="654"/>
      <c r="BW31" s="654"/>
      <c r="BX31" s="605">
        <v>98.6</v>
      </c>
      <c r="BY31" s="654"/>
      <c r="BZ31" s="654"/>
      <c r="CA31" s="654"/>
      <c r="CB31" s="655"/>
      <c r="CD31" s="648"/>
      <c r="CE31" s="649"/>
      <c r="CF31" s="607" t="s">
        <v>300</v>
      </c>
      <c r="CG31" s="608"/>
      <c r="CH31" s="608"/>
      <c r="CI31" s="608"/>
      <c r="CJ31" s="608"/>
      <c r="CK31" s="608"/>
      <c r="CL31" s="608"/>
      <c r="CM31" s="608"/>
      <c r="CN31" s="608"/>
      <c r="CO31" s="608"/>
      <c r="CP31" s="608"/>
      <c r="CQ31" s="609"/>
      <c r="CR31" s="610">
        <v>148028</v>
      </c>
      <c r="CS31" s="642"/>
      <c r="CT31" s="642"/>
      <c r="CU31" s="642"/>
      <c r="CV31" s="642"/>
      <c r="CW31" s="642"/>
      <c r="CX31" s="642"/>
      <c r="CY31" s="643"/>
      <c r="CZ31" s="615">
        <v>0.2</v>
      </c>
      <c r="DA31" s="640"/>
      <c r="DB31" s="640"/>
      <c r="DC31" s="644"/>
      <c r="DD31" s="619">
        <v>145407</v>
      </c>
      <c r="DE31" s="642"/>
      <c r="DF31" s="642"/>
      <c r="DG31" s="642"/>
      <c r="DH31" s="642"/>
      <c r="DI31" s="642"/>
      <c r="DJ31" s="642"/>
      <c r="DK31" s="643"/>
      <c r="DL31" s="619">
        <v>145407</v>
      </c>
      <c r="DM31" s="642"/>
      <c r="DN31" s="642"/>
      <c r="DO31" s="642"/>
      <c r="DP31" s="642"/>
      <c r="DQ31" s="642"/>
      <c r="DR31" s="642"/>
      <c r="DS31" s="642"/>
      <c r="DT31" s="642"/>
      <c r="DU31" s="642"/>
      <c r="DV31" s="643"/>
      <c r="DW31" s="615">
        <v>0.4</v>
      </c>
      <c r="DX31" s="640"/>
      <c r="DY31" s="640"/>
      <c r="DZ31" s="640"/>
      <c r="EA31" s="640"/>
      <c r="EB31" s="640"/>
      <c r="EC31" s="641"/>
    </row>
    <row r="32" spans="2:133" ht="11.25" customHeight="1">
      <c r="B32" s="607" t="s">
        <v>301</v>
      </c>
      <c r="C32" s="608"/>
      <c r="D32" s="608"/>
      <c r="E32" s="608"/>
      <c r="F32" s="608"/>
      <c r="G32" s="608"/>
      <c r="H32" s="608"/>
      <c r="I32" s="608"/>
      <c r="J32" s="608"/>
      <c r="K32" s="608"/>
      <c r="L32" s="608"/>
      <c r="M32" s="608"/>
      <c r="N32" s="608"/>
      <c r="O32" s="608"/>
      <c r="P32" s="608"/>
      <c r="Q32" s="609"/>
      <c r="R32" s="610">
        <v>4267701</v>
      </c>
      <c r="S32" s="611"/>
      <c r="T32" s="611"/>
      <c r="U32" s="611"/>
      <c r="V32" s="611"/>
      <c r="W32" s="611"/>
      <c r="X32" s="611"/>
      <c r="Y32" s="612"/>
      <c r="Z32" s="613">
        <v>5.8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2"/>
      <c r="BI32" s="642"/>
      <c r="BJ32" s="642"/>
      <c r="BK32" s="642"/>
      <c r="BL32" s="642"/>
      <c r="BM32" s="616">
        <v>98</v>
      </c>
      <c r="BN32" s="642"/>
      <c r="BO32" s="642"/>
      <c r="BP32" s="642"/>
      <c r="BQ32" s="665"/>
      <c r="BR32" s="667">
        <v>99.3</v>
      </c>
      <c r="BS32" s="642"/>
      <c r="BT32" s="642"/>
      <c r="BU32" s="642"/>
      <c r="BV32" s="642"/>
      <c r="BW32" s="642"/>
      <c r="BX32" s="616">
        <v>97.8</v>
      </c>
      <c r="BY32" s="642"/>
      <c r="BZ32" s="642"/>
      <c r="CA32" s="642"/>
      <c r="CB32" s="665"/>
      <c r="CD32" s="650"/>
      <c r="CE32" s="651"/>
      <c r="CF32" s="607" t="s">
        <v>304</v>
      </c>
      <c r="CG32" s="608"/>
      <c r="CH32" s="608"/>
      <c r="CI32" s="608"/>
      <c r="CJ32" s="608"/>
      <c r="CK32" s="608"/>
      <c r="CL32" s="608"/>
      <c r="CM32" s="608"/>
      <c r="CN32" s="608"/>
      <c r="CO32" s="608"/>
      <c r="CP32" s="608"/>
      <c r="CQ32" s="609"/>
      <c r="CR32" s="610">
        <v>51</v>
      </c>
      <c r="CS32" s="611"/>
      <c r="CT32" s="611"/>
      <c r="CU32" s="611"/>
      <c r="CV32" s="611"/>
      <c r="CW32" s="611"/>
      <c r="CX32" s="611"/>
      <c r="CY32" s="612"/>
      <c r="CZ32" s="615">
        <v>0</v>
      </c>
      <c r="DA32" s="640"/>
      <c r="DB32" s="640"/>
      <c r="DC32" s="644"/>
      <c r="DD32" s="619">
        <v>51</v>
      </c>
      <c r="DE32" s="611"/>
      <c r="DF32" s="611"/>
      <c r="DG32" s="611"/>
      <c r="DH32" s="611"/>
      <c r="DI32" s="611"/>
      <c r="DJ32" s="611"/>
      <c r="DK32" s="612"/>
      <c r="DL32" s="619">
        <v>51</v>
      </c>
      <c r="DM32" s="611"/>
      <c r="DN32" s="611"/>
      <c r="DO32" s="611"/>
      <c r="DP32" s="611"/>
      <c r="DQ32" s="611"/>
      <c r="DR32" s="611"/>
      <c r="DS32" s="611"/>
      <c r="DT32" s="611"/>
      <c r="DU32" s="611"/>
      <c r="DV32" s="612"/>
      <c r="DW32" s="615">
        <v>0</v>
      </c>
      <c r="DX32" s="640"/>
      <c r="DY32" s="640"/>
      <c r="DZ32" s="640"/>
      <c r="EA32" s="640"/>
      <c r="EB32" s="640"/>
      <c r="EC32" s="641"/>
    </row>
    <row r="33" spans="2:133" ht="11.25" customHeight="1">
      <c r="B33" s="607" t="s">
        <v>305</v>
      </c>
      <c r="C33" s="608"/>
      <c r="D33" s="608"/>
      <c r="E33" s="608"/>
      <c r="F33" s="608"/>
      <c r="G33" s="608"/>
      <c r="H33" s="608"/>
      <c r="I33" s="608"/>
      <c r="J33" s="608"/>
      <c r="K33" s="608"/>
      <c r="L33" s="608"/>
      <c r="M33" s="608"/>
      <c r="N33" s="608"/>
      <c r="O33" s="608"/>
      <c r="P33" s="608"/>
      <c r="Q33" s="609"/>
      <c r="R33" s="610">
        <v>80469</v>
      </c>
      <c r="S33" s="611"/>
      <c r="T33" s="611"/>
      <c r="U33" s="611"/>
      <c r="V33" s="611"/>
      <c r="W33" s="611"/>
      <c r="X33" s="611"/>
      <c r="Y33" s="612"/>
      <c r="Z33" s="613">
        <v>0.1</v>
      </c>
      <c r="AA33" s="613"/>
      <c r="AB33" s="613"/>
      <c r="AC33" s="613"/>
      <c r="AD33" s="614">
        <v>39503</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99.2</v>
      </c>
      <c r="BN33" s="669"/>
      <c r="BO33" s="669"/>
      <c r="BP33" s="669"/>
      <c r="BQ33" s="671"/>
      <c r="BR33" s="668">
        <v>99.7</v>
      </c>
      <c r="BS33" s="669"/>
      <c r="BT33" s="669"/>
      <c r="BU33" s="669"/>
      <c r="BV33" s="669"/>
      <c r="BW33" s="669"/>
      <c r="BX33" s="670">
        <v>99.2</v>
      </c>
      <c r="BY33" s="669"/>
      <c r="BZ33" s="669"/>
      <c r="CA33" s="669"/>
      <c r="CB33" s="671"/>
      <c r="CD33" s="607" t="s">
        <v>307</v>
      </c>
      <c r="CE33" s="608"/>
      <c r="CF33" s="608"/>
      <c r="CG33" s="608"/>
      <c r="CH33" s="608"/>
      <c r="CI33" s="608"/>
      <c r="CJ33" s="608"/>
      <c r="CK33" s="608"/>
      <c r="CL33" s="608"/>
      <c r="CM33" s="608"/>
      <c r="CN33" s="608"/>
      <c r="CO33" s="608"/>
      <c r="CP33" s="608"/>
      <c r="CQ33" s="609"/>
      <c r="CR33" s="610">
        <v>29922816</v>
      </c>
      <c r="CS33" s="642"/>
      <c r="CT33" s="642"/>
      <c r="CU33" s="642"/>
      <c r="CV33" s="642"/>
      <c r="CW33" s="642"/>
      <c r="CX33" s="642"/>
      <c r="CY33" s="643"/>
      <c r="CZ33" s="615">
        <v>42.5</v>
      </c>
      <c r="DA33" s="640"/>
      <c r="DB33" s="640"/>
      <c r="DC33" s="644"/>
      <c r="DD33" s="619">
        <v>22779837</v>
      </c>
      <c r="DE33" s="642"/>
      <c r="DF33" s="642"/>
      <c r="DG33" s="642"/>
      <c r="DH33" s="642"/>
      <c r="DI33" s="642"/>
      <c r="DJ33" s="642"/>
      <c r="DK33" s="643"/>
      <c r="DL33" s="619">
        <v>17136047</v>
      </c>
      <c r="DM33" s="642"/>
      <c r="DN33" s="642"/>
      <c r="DO33" s="642"/>
      <c r="DP33" s="642"/>
      <c r="DQ33" s="642"/>
      <c r="DR33" s="642"/>
      <c r="DS33" s="642"/>
      <c r="DT33" s="642"/>
      <c r="DU33" s="642"/>
      <c r="DV33" s="643"/>
      <c r="DW33" s="615">
        <v>41.3</v>
      </c>
      <c r="DX33" s="640"/>
      <c r="DY33" s="640"/>
      <c r="DZ33" s="640"/>
      <c r="EA33" s="640"/>
      <c r="EB33" s="640"/>
      <c r="EC33" s="641"/>
    </row>
    <row r="34" spans="2:133" ht="11.25" customHeight="1">
      <c r="B34" s="607" t="s">
        <v>308</v>
      </c>
      <c r="C34" s="608"/>
      <c r="D34" s="608"/>
      <c r="E34" s="608"/>
      <c r="F34" s="608"/>
      <c r="G34" s="608"/>
      <c r="H34" s="608"/>
      <c r="I34" s="608"/>
      <c r="J34" s="608"/>
      <c r="K34" s="608"/>
      <c r="L34" s="608"/>
      <c r="M34" s="608"/>
      <c r="N34" s="608"/>
      <c r="O34" s="608"/>
      <c r="P34" s="608"/>
      <c r="Q34" s="609"/>
      <c r="R34" s="610">
        <v>568985</v>
      </c>
      <c r="S34" s="611"/>
      <c r="T34" s="611"/>
      <c r="U34" s="611"/>
      <c r="V34" s="611"/>
      <c r="W34" s="611"/>
      <c r="X34" s="611"/>
      <c r="Y34" s="612"/>
      <c r="Z34" s="613">
        <v>0.8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10866956</v>
      </c>
      <c r="CS34" s="611"/>
      <c r="CT34" s="611"/>
      <c r="CU34" s="611"/>
      <c r="CV34" s="611"/>
      <c r="CW34" s="611"/>
      <c r="CX34" s="611"/>
      <c r="CY34" s="612"/>
      <c r="CZ34" s="615">
        <v>15.4</v>
      </c>
      <c r="DA34" s="640"/>
      <c r="DB34" s="640"/>
      <c r="DC34" s="644"/>
      <c r="DD34" s="619">
        <v>8401106</v>
      </c>
      <c r="DE34" s="611"/>
      <c r="DF34" s="611"/>
      <c r="DG34" s="611"/>
      <c r="DH34" s="611"/>
      <c r="DI34" s="611"/>
      <c r="DJ34" s="611"/>
      <c r="DK34" s="612"/>
      <c r="DL34" s="619">
        <v>7750863</v>
      </c>
      <c r="DM34" s="611"/>
      <c r="DN34" s="611"/>
      <c r="DO34" s="611"/>
      <c r="DP34" s="611"/>
      <c r="DQ34" s="611"/>
      <c r="DR34" s="611"/>
      <c r="DS34" s="611"/>
      <c r="DT34" s="611"/>
      <c r="DU34" s="611"/>
      <c r="DV34" s="612"/>
      <c r="DW34" s="615">
        <v>18.7</v>
      </c>
      <c r="DX34" s="640"/>
      <c r="DY34" s="640"/>
      <c r="DZ34" s="640"/>
      <c r="EA34" s="640"/>
      <c r="EB34" s="640"/>
      <c r="EC34" s="641"/>
    </row>
    <row r="35" spans="2:133" ht="11.25" customHeight="1">
      <c r="B35" s="607" t="s">
        <v>310</v>
      </c>
      <c r="C35" s="608"/>
      <c r="D35" s="608"/>
      <c r="E35" s="608"/>
      <c r="F35" s="608"/>
      <c r="G35" s="608"/>
      <c r="H35" s="608"/>
      <c r="I35" s="608"/>
      <c r="J35" s="608"/>
      <c r="K35" s="608"/>
      <c r="L35" s="608"/>
      <c r="M35" s="608"/>
      <c r="N35" s="608"/>
      <c r="O35" s="608"/>
      <c r="P35" s="608"/>
      <c r="Q35" s="609"/>
      <c r="R35" s="610">
        <v>3409401</v>
      </c>
      <c r="S35" s="611"/>
      <c r="T35" s="611"/>
      <c r="U35" s="611"/>
      <c r="V35" s="611"/>
      <c r="W35" s="611"/>
      <c r="X35" s="611"/>
      <c r="Y35" s="612"/>
      <c r="Z35" s="613">
        <v>4.5999999999999996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924650</v>
      </c>
      <c r="CS35" s="642"/>
      <c r="CT35" s="642"/>
      <c r="CU35" s="642"/>
      <c r="CV35" s="642"/>
      <c r="CW35" s="642"/>
      <c r="CX35" s="642"/>
      <c r="CY35" s="643"/>
      <c r="CZ35" s="615">
        <v>1.3</v>
      </c>
      <c r="DA35" s="640"/>
      <c r="DB35" s="640"/>
      <c r="DC35" s="644"/>
      <c r="DD35" s="619">
        <v>722167</v>
      </c>
      <c r="DE35" s="642"/>
      <c r="DF35" s="642"/>
      <c r="DG35" s="642"/>
      <c r="DH35" s="642"/>
      <c r="DI35" s="642"/>
      <c r="DJ35" s="642"/>
      <c r="DK35" s="643"/>
      <c r="DL35" s="619">
        <v>641573</v>
      </c>
      <c r="DM35" s="642"/>
      <c r="DN35" s="642"/>
      <c r="DO35" s="642"/>
      <c r="DP35" s="642"/>
      <c r="DQ35" s="642"/>
      <c r="DR35" s="642"/>
      <c r="DS35" s="642"/>
      <c r="DT35" s="642"/>
      <c r="DU35" s="642"/>
      <c r="DV35" s="643"/>
      <c r="DW35" s="615">
        <v>1.5</v>
      </c>
      <c r="DX35" s="640"/>
      <c r="DY35" s="640"/>
      <c r="DZ35" s="640"/>
      <c r="EA35" s="640"/>
      <c r="EB35" s="640"/>
      <c r="EC35" s="641"/>
    </row>
    <row r="36" spans="2:133" ht="11.25" customHeight="1">
      <c r="B36" s="607" t="s">
        <v>314</v>
      </c>
      <c r="C36" s="608"/>
      <c r="D36" s="608"/>
      <c r="E36" s="608"/>
      <c r="F36" s="608"/>
      <c r="G36" s="608"/>
      <c r="H36" s="608"/>
      <c r="I36" s="608"/>
      <c r="J36" s="608"/>
      <c r="K36" s="608"/>
      <c r="L36" s="608"/>
      <c r="M36" s="608"/>
      <c r="N36" s="608"/>
      <c r="O36" s="608"/>
      <c r="P36" s="608"/>
      <c r="Q36" s="609"/>
      <c r="R36" s="610">
        <v>2521975</v>
      </c>
      <c r="S36" s="611"/>
      <c r="T36" s="611"/>
      <c r="U36" s="611"/>
      <c r="V36" s="611"/>
      <c r="W36" s="611"/>
      <c r="X36" s="611"/>
      <c r="Y36" s="612"/>
      <c r="Z36" s="613">
        <v>3.4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10700458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127192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6514978</v>
      </c>
      <c r="CS36" s="611"/>
      <c r="CT36" s="611"/>
      <c r="CU36" s="611"/>
      <c r="CV36" s="611"/>
      <c r="CW36" s="611"/>
      <c r="CX36" s="611"/>
      <c r="CY36" s="612"/>
      <c r="CZ36" s="615">
        <v>9.1999999999999993</v>
      </c>
      <c r="DA36" s="640"/>
      <c r="DB36" s="640"/>
      <c r="DC36" s="644"/>
      <c r="DD36" s="619">
        <v>6011386</v>
      </c>
      <c r="DE36" s="611"/>
      <c r="DF36" s="611"/>
      <c r="DG36" s="611"/>
      <c r="DH36" s="611"/>
      <c r="DI36" s="611"/>
      <c r="DJ36" s="611"/>
      <c r="DK36" s="612"/>
      <c r="DL36" s="619">
        <v>4826123</v>
      </c>
      <c r="DM36" s="611"/>
      <c r="DN36" s="611"/>
      <c r="DO36" s="611"/>
      <c r="DP36" s="611"/>
      <c r="DQ36" s="611"/>
      <c r="DR36" s="611"/>
      <c r="DS36" s="611"/>
      <c r="DT36" s="611"/>
      <c r="DU36" s="611"/>
      <c r="DV36" s="612"/>
      <c r="DW36" s="615">
        <v>11.6</v>
      </c>
      <c r="DX36" s="640"/>
      <c r="DY36" s="640"/>
      <c r="DZ36" s="640"/>
      <c r="EA36" s="640"/>
      <c r="EB36" s="640"/>
      <c r="EC36" s="641"/>
    </row>
    <row r="37" spans="2:133" ht="11.25" customHeight="1">
      <c r="B37" s="607" t="s">
        <v>318</v>
      </c>
      <c r="C37" s="608"/>
      <c r="D37" s="608"/>
      <c r="E37" s="608"/>
      <c r="F37" s="608"/>
      <c r="G37" s="608"/>
      <c r="H37" s="608"/>
      <c r="I37" s="608"/>
      <c r="J37" s="608"/>
      <c r="K37" s="608"/>
      <c r="L37" s="608"/>
      <c r="M37" s="608"/>
      <c r="N37" s="608"/>
      <c r="O37" s="608"/>
      <c r="P37" s="608"/>
      <c r="Q37" s="609"/>
      <c r="R37" s="610">
        <v>2367285</v>
      </c>
      <c r="S37" s="611"/>
      <c r="T37" s="611"/>
      <c r="U37" s="611"/>
      <c r="V37" s="611"/>
      <c r="W37" s="611"/>
      <c r="X37" s="611"/>
      <c r="Y37" s="612"/>
      <c r="Z37" s="613">
        <v>3.2</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2677064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-1020013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441929</v>
      </c>
      <c r="CS37" s="642"/>
      <c r="CT37" s="642"/>
      <c r="CU37" s="642"/>
      <c r="CV37" s="642"/>
      <c r="CW37" s="642"/>
      <c r="CX37" s="642"/>
      <c r="CY37" s="643"/>
      <c r="CZ37" s="615">
        <v>0.6</v>
      </c>
      <c r="DA37" s="640"/>
      <c r="DB37" s="640"/>
      <c r="DC37" s="644"/>
      <c r="DD37" s="619">
        <v>441929</v>
      </c>
      <c r="DE37" s="642"/>
      <c r="DF37" s="642"/>
      <c r="DG37" s="642"/>
      <c r="DH37" s="642"/>
      <c r="DI37" s="642"/>
      <c r="DJ37" s="642"/>
      <c r="DK37" s="643"/>
      <c r="DL37" s="619">
        <v>441750</v>
      </c>
      <c r="DM37" s="642"/>
      <c r="DN37" s="642"/>
      <c r="DO37" s="642"/>
      <c r="DP37" s="642"/>
      <c r="DQ37" s="642"/>
      <c r="DR37" s="642"/>
      <c r="DS37" s="642"/>
      <c r="DT37" s="642"/>
      <c r="DU37" s="642"/>
      <c r="DV37" s="643"/>
      <c r="DW37" s="615">
        <v>1.1000000000000001</v>
      </c>
      <c r="DX37" s="640"/>
      <c r="DY37" s="640"/>
      <c r="DZ37" s="640"/>
      <c r="EA37" s="640"/>
      <c r="EB37" s="640"/>
      <c r="EC37" s="641"/>
    </row>
    <row r="38" spans="2:133" ht="11.25" customHeight="1">
      <c r="B38" s="607" t="s">
        <v>322</v>
      </c>
      <c r="C38" s="608"/>
      <c r="D38" s="608"/>
      <c r="E38" s="608"/>
      <c r="F38" s="608"/>
      <c r="G38" s="608"/>
      <c r="H38" s="608"/>
      <c r="I38" s="608"/>
      <c r="J38" s="608"/>
      <c r="K38" s="608"/>
      <c r="L38" s="608"/>
      <c r="M38" s="608"/>
      <c r="N38" s="608"/>
      <c r="O38" s="608"/>
      <c r="P38" s="608"/>
      <c r="Q38" s="609"/>
      <c r="R38" s="610">
        <v>4932722</v>
      </c>
      <c r="S38" s="611"/>
      <c r="T38" s="611"/>
      <c r="U38" s="611"/>
      <c r="V38" s="611"/>
      <c r="W38" s="611"/>
      <c r="X38" s="611"/>
      <c r="Y38" s="612"/>
      <c r="Z38" s="613">
        <v>6.7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1724351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20179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6154980</v>
      </c>
      <c r="CS38" s="611"/>
      <c r="CT38" s="611"/>
      <c r="CU38" s="611"/>
      <c r="CV38" s="611"/>
      <c r="CW38" s="611"/>
      <c r="CX38" s="611"/>
      <c r="CY38" s="612"/>
      <c r="CZ38" s="615">
        <v>8.6999999999999993</v>
      </c>
      <c r="DA38" s="640"/>
      <c r="DB38" s="640"/>
      <c r="DC38" s="644"/>
      <c r="DD38" s="619">
        <v>5102045</v>
      </c>
      <c r="DE38" s="611"/>
      <c r="DF38" s="611"/>
      <c r="DG38" s="611"/>
      <c r="DH38" s="611"/>
      <c r="DI38" s="611"/>
      <c r="DJ38" s="611"/>
      <c r="DK38" s="612"/>
      <c r="DL38" s="619">
        <v>3917488</v>
      </c>
      <c r="DM38" s="611"/>
      <c r="DN38" s="611"/>
      <c r="DO38" s="611"/>
      <c r="DP38" s="611"/>
      <c r="DQ38" s="611"/>
      <c r="DR38" s="611"/>
      <c r="DS38" s="611"/>
      <c r="DT38" s="611"/>
      <c r="DU38" s="611"/>
      <c r="DV38" s="612"/>
      <c r="DW38" s="615">
        <v>9.4</v>
      </c>
      <c r="DX38" s="640"/>
      <c r="DY38" s="640"/>
      <c r="DZ38" s="640"/>
      <c r="EA38" s="640"/>
      <c r="EB38" s="640"/>
      <c r="EC38" s="641"/>
    </row>
    <row r="39" spans="2:133" ht="11.25" customHeight="1">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144063</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30619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2768829</v>
      </c>
      <c r="CS39" s="642"/>
      <c r="CT39" s="642"/>
      <c r="CU39" s="642"/>
      <c r="CV39" s="642"/>
      <c r="CW39" s="642"/>
      <c r="CX39" s="642"/>
      <c r="CY39" s="643"/>
      <c r="CZ39" s="615">
        <v>3.9</v>
      </c>
      <c r="DA39" s="640"/>
      <c r="DB39" s="640"/>
      <c r="DC39" s="644"/>
      <c r="DD39" s="619">
        <v>811886</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c r="B40" s="607" t="s">
        <v>330</v>
      </c>
      <c r="C40" s="608"/>
      <c r="D40" s="608"/>
      <c r="E40" s="608"/>
      <c r="F40" s="608"/>
      <c r="G40" s="608"/>
      <c r="H40" s="608"/>
      <c r="I40" s="608"/>
      <c r="J40" s="608"/>
      <c r="K40" s="608"/>
      <c r="L40" s="608"/>
      <c r="M40" s="608"/>
      <c r="N40" s="608"/>
      <c r="O40" s="608"/>
      <c r="P40" s="608"/>
      <c r="Q40" s="609"/>
      <c r="R40" s="610">
        <v>393322</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61500</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95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2692423</v>
      </c>
      <c r="CS40" s="611"/>
      <c r="CT40" s="611"/>
      <c r="CU40" s="611"/>
      <c r="CV40" s="611"/>
      <c r="CW40" s="611"/>
      <c r="CX40" s="611"/>
      <c r="CY40" s="612"/>
      <c r="CZ40" s="615">
        <v>3.8</v>
      </c>
      <c r="DA40" s="640"/>
      <c r="DB40" s="640"/>
      <c r="DC40" s="644"/>
      <c r="DD40" s="619">
        <v>1731247</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c r="B41" s="631" t="s">
        <v>335</v>
      </c>
      <c r="C41" s="632"/>
      <c r="D41" s="632"/>
      <c r="E41" s="632"/>
      <c r="F41" s="632"/>
      <c r="G41" s="632"/>
      <c r="H41" s="632"/>
      <c r="I41" s="632"/>
      <c r="J41" s="632"/>
      <c r="K41" s="632"/>
      <c r="L41" s="632"/>
      <c r="M41" s="632"/>
      <c r="N41" s="632"/>
      <c r="O41" s="632"/>
      <c r="P41" s="632"/>
      <c r="Q41" s="633"/>
      <c r="R41" s="682">
        <v>74008471</v>
      </c>
      <c r="S41" s="683"/>
      <c r="T41" s="683"/>
      <c r="U41" s="683"/>
      <c r="V41" s="683"/>
      <c r="W41" s="683"/>
      <c r="X41" s="683"/>
      <c r="Y41" s="687"/>
      <c r="Z41" s="688">
        <v>100</v>
      </c>
      <c r="AA41" s="688"/>
      <c r="AB41" s="688"/>
      <c r="AC41" s="688"/>
      <c r="AD41" s="689">
        <v>41143740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2081962</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339</v>
      </c>
      <c r="AR42" s="680"/>
      <c r="AS42" s="680"/>
      <c r="AT42" s="680"/>
      <c r="AU42" s="680"/>
      <c r="AV42" s="680"/>
      <c r="AW42" s="680"/>
      <c r="AX42" s="680"/>
      <c r="AY42" s="681"/>
      <c r="AZ42" s="682">
        <v>4011518</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363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9218015</v>
      </c>
      <c r="CS42" s="642"/>
      <c r="CT42" s="642"/>
      <c r="CU42" s="642"/>
      <c r="CV42" s="642"/>
      <c r="CW42" s="642"/>
      <c r="CX42" s="642"/>
      <c r="CY42" s="643"/>
      <c r="CZ42" s="615">
        <v>13.1</v>
      </c>
      <c r="DA42" s="640"/>
      <c r="DB42" s="640"/>
      <c r="DC42" s="644"/>
      <c r="DD42" s="619">
        <v>2920447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342</v>
      </c>
      <c r="CD43" s="607" t="s">
        <v>343</v>
      </c>
      <c r="CE43" s="608"/>
      <c r="CF43" s="608"/>
      <c r="CG43" s="608"/>
      <c r="CH43" s="608"/>
      <c r="CI43" s="608"/>
      <c r="CJ43" s="608"/>
      <c r="CK43" s="608"/>
      <c r="CL43" s="608"/>
      <c r="CM43" s="608"/>
      <c r="CN43" s="608"/>
      <c r="CO43" s="608"/>
      <c r="CP43" s="608"/>
      <c r="CQ43" s="609"/>
      <c r="CR43" s="610">
        <v>432717</v>
      </c>
      <c r="CS43" s="642"/>
      <c r="CT43" s="642"/>
      <c r="CU43" s="642"/>
      <c r="CV43" s="642"/>
      <c r="CW43" s="642"/>
      <c r="CX43" s="642"/>
      <c r="CY43" s="643"/>
      <c r="CZ43" s="615">
        <v>0.6</v>
      </c>
      <c r="DA43" s="640"/>
      <c r="DB43" s="640"/>
      <c r="DC43" s="644"/>
      <c r="DD43" s="619">
        <v>432186</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8394663</v>
      </c>
      <c r="CS44" s="611"/>
      <c r="CT44" s="611"/>
      <c r="CU44" s="611"/>
      <c r="CV44" s="611"/>
      <c r="CW44" s="611"/>
      <c r="CX44" s="611"/>
      <c r="CY44" s="612"/>
      <c r="CZ44" s="615">
        <v>11.9</v>
      </c>
      <c r="DA44" s="616"/>
      <c r="DB44" s="616"/>
      <c r="DC44" s="622"/>
      <c r="DD44" s="619">
        <v>2793122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3347407</v>
      </c>
      <c r="CS45" s="642"/>
      <c r="CT45" s="642"/>
      <c r="CU45" s="642"/>
      <c r="CV45" s="642"/>
      <c r="CW45" s="642"/>
      <c r="CX45" s="642"/>
      <c r="CY45" s="643"/>
      <c r="CZ45" s="615">
        <v>4.8</v>
      </c>
      <c r="DA45" s="640"/>
      <c r="DB45" s="640"/>
      <c r="DC45" s="644"/>
      <c r="DD45" s="619">
        <v>761493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348</v>
      </c>
      <c r="CG46" s="608"/>
      <c r="CH46" s="608"/>
      <c r="CI46" s="608"/>
      <c r="CJ46" s="608"/>
      <c r="CK46" s="608"/>
      <c r="CL46" s="608"/>
      <c r="CM46" s="608"/>
      <c r="CN46" s="608"/>
      <c r="CO46" s="608"/>
      <c r="CP46" s="608"/>
      <c r="CQ46" s="609"/>
      <c r="CR46" s="610">
        <v>4930348</v>
      </c>
      <c r="CS46" s="611"/>
      <c r="CT46" s="611"/>
      <c r="CU46" s="611"/>
      <c r="CV46" s="611"/>
      <c r="CW46" s="611"/>
      <c r="CX46" s="611"/>
      <c r="CY46" s="612"/>
      <c r="CZ46" s="615">
        <v>7</v>
      </c>
      <c r="DA46" s="616"/>
      <c r="DB46" s="616"/>
      <c r="DC46" s="622"/>
      <c r="DD46" s="619">
        <v>1951052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349</v>
      </c>
      <c r="CG47" s="608"/>
      <c r="CH47" s="608"/>
      <c r="CI47" s="608"/>
      <c r="CJ47" s="608"/>
      <c r="CK47" s="608"/>
      <c r="CL47" s="608"/>
      <c r="CM47" s="608"/>
      <c r="CN47" s="608"/>
      <c r="CO47" s="608"/>
      <c r="CP47" s="608"/>
      <c r="CQ47" s="609"/>
      <c r="CR47" s="610">
        <v>823352</v>
      </c>
      <c r="CS47" s="642"/>
      <c r="CT47" s="642"/>
      <c r="CU47" s="642"/>
      <c r="CV47" s="642"/>
      <c r="CW47" s="642"/>
      <c r="CX47" s="642"/>
      <c r="CY47" s="643"/>
      <c r="CZ47" s="615">
        <v>1.2</v>
      </c>
      <c r="DA47" s="640"/>
      <c r="DB47" s="640"/>
      <c r="DC47" s="644"/>
      <c r="DD47" s="619">
        <v>127325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351</v>
      </c>
      <c r="CE49" s="632"/>
      <c r="CF49" s="632"/>
      <c r="CG49" s="632"/>
      <c r="CH49" s="632"/>
      <c r="CI49" s="632"/>
      <c r="CJ49" s="632"/>
      <c r="CK49" s="632"/>
      <c r="CL49" s="632"/>
      <c r="CM49" s="632"/>
      <c r="CN49" s="632"/>
      <c r="CO49" s="632"/>
      <c r="CP49" s="632"/>
      <c r="CQ49" s="633"/>
      <c r="CR49" s="682">
        <v>70454399</v>
      </c>
      <c r="CS49" s="669"/>
      <c r="CT49" s="669"/>
      <c r="CU49" s="669"/>
      <c r="CV49" s="669"/>
      <c r="CW49" s="669"/>
      <c r="CX49" s="669"/>
      <c r="CY49" s="698"/>
      <c r="CZ49" s="690">
        <v>100</v>
      </c>
      <c r="DA49" s="699"/>
      <c r="DB49" s="699"/>
      <c r="DC49" s="700"/>
      <c r="DD49" s="701">
        <v>46332394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XYnXhyl37ePn10X3gAysSkqSoCq76uXUEWvRbTBF7FSKRv2jkhoJ3dKuYcNfB4n2Dtq+TuihZXpN47Q5hSxnSw==" saltValue="gi8yWnwedLjf2U5vf6sj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374</v>
      </c>
      <c r="C7" s="737"/>
      <c r="D7" s="737"/>
      <c r="E7" s="737"/>
      <c r="F7" s="737"/>
      <c r="G7" s="737"/>
      <c r="H7" s="737"/>
      <c r="I7" s="737"/>
      <c r="J7" s="737"/>
      <c r="K7" s="737"/>
      <c r="L7" s="737"/>
      <c r="M7" s="737"/>
      <c r="N7" s="737"/>
      <c r="O7" s="737"/>
      <c r="P7" s="738"/>
      <c r="Q7" s="739">
        <v>74138</v>
      </c>
      <c r="R7" s="740"/>
      <c r="S7" s="740"/>
      <c r="T7" s="740"/>
      <c r="U7" s="740"/>
      <c r="V7" s="740">
        <v>70853</v>
      </c>
      <c r="W7" s="740"/>
      <c r="X7" s="740"/>
      <c r="Y7" s="740"/>
      <c r="Z7" s="740"/>
      <c r="AA7" s="740">
        <v>3554</v>
      </c>
      <c r="AB7" s="740"/>
      <c r="AC7" s="740"/>
      <c r="AD7" s="740"/>
      <c r="AE7" s="741"/>
      <c r="AF7" s="742">
        <v>3326</v>
      </c>
      <c r="AG7" s="743"/>
      <c r="AH7" s="743"/>
      <c r="AI7" s="743"/>
      <c r="AJ7" s="744"/>
      <c r="AK7" s="745">
        <v>3409</v>
      </c>
      <c r="AL7" s="746"/>
      <c r="AM7" s="746"/>
      <c r="AN7" s="746"/>
      <c r="AO7" s="746"/>
      <c r="AP7" s="746">
        <v>54720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551</v>
      </c>
      <c r="BT7" s="734"/>
      <c r="BU7" s="734"/>
      <c r="BV7" s="734"/>
      <c r="BW7" s="734"/>
      <c r="BX7" s="734"/>
      <c r="BY7" s="734"/>
      <c r="BZ7" s="734"/>
      <c r="CA7" s="734"/>
      <c r="CB7" s="734"/>
      <c r="CC7" s="734"/>
      <c r="CD7" s="734"/>
      <c r="CE7" s="734"/>
      <c r="CF7" s="734"/>
      <c r="CG7" s="749"/>
      <c r="CH7" s="730">
        <v>-4</v>
      </c>
      <c r="CI7" s="731"/>
      <c r="CJ7" s="731"/>
      <c r="CK7" s="731"/>
      <c r="CL7" s="732"/>
      <c r="CM7" s="730">
        <v>147</v>
      </c>
      <c r="CN7" s="731"/>
      <c r="CO7" s="731"/>
      <c r="CP7" s="731"/>
      <c r="CQ7" s="732"/>
      <c r="CR7" s="730">
        <v>100</v>
      </c>
      <c r="CS7" s="731"/>
      <c r="CT7" s="731"/>
      <c r="CU7" s="731"/>
      <c r="CV7" s="732"/>
      <c r="CW7" s="730">
        <v>8</v>
      </c>
      <c r="CX7" s="731"/>
      <c r="CY7" s="731"/>
      <c r="CZ7" s="731"/>
      <c r="DA7" s="732"/>
      <c r="DB7" s="730" t="s">
        <v>556</v>
      </c>
      <c r="DC7" s="731"/>
      <c r="DD7" s="731"/>
      <c r="DE7" s="731"/>
      <c r="DF7" s="732"/>
      <c r="DG7" s="730" t="s">
        <v>556</v>
      </c>
      <c r="DH7" s="731"/>
      <c r="DI7" s="731"/>
      <c r="DJ7" s="731"/>
      <c r="DK7" s="732"/>
      <c r="DL7" s="730" t="s">
        <v>556</v>
      </c>
      <c r="DM7" s="731"/>
      <c r="DN7" s="731"/>
      <c r="DO7" s="731"/>
      <c r="DP7" s="732"/>
      <c r="DQ7" s="730" t="s">
        <v>556</v>
      </c>
      <c r="DR7" s="731"/>
      <c r="DS7" s="731"/>
      <c r="DT7" s="731"/>
      <c r="DU7" s="732"/>
      <c r="DV7" s="733"/>
      <c r="DW7" s="734"/>
      <c r="DX7" s="734"/>
      <c r="DY7" s="734"/>
      <c r="DZ7" s="735"/>
      <c r="EA7" s="229"/>
    </row>
    <row r="8" spans="1:131" s="230" customFormat="1" ht="26.25" customHeight="1">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t="s">
        <v>555</v>
      </c>
      <c r="BS8" s="760" t="s">
        <v>552</v>
      </c>
      <c r="BT8" s="761"/>
      <c r="BU8" s="761"/>
      <c r="BV8" s="761"/>
      <c r="BW8" s="761"/>
      <c r="BX8" s="761"/>
      <c r="BY8" s="761"/>
      <c r="BZ8" s="761"/>
      <c r="CA8" s="761"/>
      <c r="CB8" s="761"/>
      <c r="CC8" s="761"/>
      <c r="CD8" s="761"/>
      <c r="CE8" s="761"/>
      <c r="CF8" s="761"/>
      <c r="CG8" s="762"/>
      <c r="CH8" s="763">
        <v>23</v>
      </c>
      <c r="CI8" s="764"/>
      <c r="CJ8" s="764"/>
      <c r="CK8" s="764"/>
      <c r="CL8" s="765"/>
      <c r="CM8" s="763">
        <v>-2134</v>
      </c>
      <c r="CN8" s="764"/>
      <c r="CO8" s="764"/>
      <c r="CP8" s="764"/>
      <c r="CQ8" s="765"/>
      <c r="CR8" s="763">
        <v>820</v>
      </c>
      <c r="CS8" s="764"/>
      <c r="CT8" s="764"/>
      <c r="CU8" s="764"/>
      <c r="CV8" s="765"/>
      <c r="CW8" s="763" t="s">
        <v>556</v>
      </c>
      <c r="CX8" s="764"/>
      <c r="CY8" s="764"/>
      <c r="CZ8" s="764"/>
      <c r="DA8" s="765"/>
      <c r="DB8" s="763">
        <v>2037</v>
      </c>
      <c r="DC8" s="764"/>
      <c r="DD8" s="764"/>
      <c r="DE8" s="764"/>
      <c r="DF8" s="765"/>
      <c r="DG8" s="763" t="s">
        <v>556</v>
      </c>
      <c r="DH8" s="764"/>
      <c r="DI8" s="764"/>
      <c r="DJ8" s="764"/>
      <c r="DK8" s="765"/>
      <c r="DL8" s="763">
        <v>135</v>
      </c>
      <c r="DM8" s="764"/>
      <c r="DN8" s="764"/>
      <c r="DO8" s="764"/>
      <c r="DP8" s="765"/>
      <c r="DQ8" s="763">
        <v>40</v>
      </c>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t="s">
        <v>555</v>
      </c>
      <c r="BS9" s="760" t="s">
        <v>553</v>
      </c>
      <c r="BT9" s="761"/>
      <c r="BU9" s="761"/>
      <c r="BV9" s="761"/>
      <c r="BW9" s="761"/>
      <c r="BX9" s="761"/>
      <c r="BY9" s="761"/>
      <c r="BZ9" s="761"/>
      <c r="CA9" s="761"/>
      <c r="CB9" s="761"/>
      <c r="CC9" s="761"/>
      <c r="CD9" s="761"/>
      <c r="CE9" s="761"/>
      <c r="CF9" s="761"/>
      <c r="CG9" s="762"/>
      <c r="CH9" s="763" t="s">
        <v>568</v>
      </c>
      <c r="CI9" s="764"/>
      <c r="CJ9" s="764"/>
      <c r="CK9" s="764"/>
      <c r="CL9" s="765"/>
      <c r="CM9" s="763">
        <v>6</v>
      </c>
      <c r="CN9" s="764"/>
      <c r="CO9" s="764"/>
      <c r="CP9" s="764"/>
      <c r="CQ9" s="765"/>
      <c r="CR9" s="763">
        <v>3</v>
      </c>
      <c r="CS9" s="764"/>
      <c r="CT9" s="764"/>
      <c r="CU9" s="764"/>
      <c r="CV9" s="765"/>
      <c r="CW9" s="763" t="s">
        <v>556</v>
      </c>
      <c r="CX9" s="764"/>
      <c r="CY9" s="764"/>
      <c r="CZ9" s="764"/>
      <c r="DA9" s="765"/>
      <c r="DB9" s="763" t="s">
        <v>556</v>
      </c>
      <c r="DC9" s="764"/>
      <c r="DD9" s="764"/>
      <c r="DE9" s="764"/>
      <c r="DF9" s="765"/>
      <c r="DG9" s="763" t="s">
        <v>556</v>
      </c>
      <c r="DH9" s="764"/>
      <c r="DI9" s="764"/>
      <c r="DJ9" s="764"/>
      <c r="DK9" s="765"/>
      <c r="DL9" s="763" t="s">
        <v>556</v>
      </c>
      <c r="DM9" s="764"/>
      <c r="DN9" s="764"/>
      <c r="DO9" s="764"/>
      <c r="DP9" s="765"/>
      <c r="DQ9" s="763" t="s">
        <v>556</v>
      </c>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554</v>
      </c>
      <c r="BT10" s="761"/>
      <c r="BU10" s="761"/>
      <c r="BV10" s="761"/>
      <c r="BW10" s="761"/>
      <c r="BX10" s="761"/>
      <c r="BY10" s="761"/>
      <c r="BZ10" s="761"/>
      <c r="CA10" s="761"/>
      <c r="CB10" s="761"/>
      <c r="CC10" s="761"/>
      <c r="CD10" s="761"/>
      <c r="CE10" s="761"/>
      <c r="CF10" s="761"/>
      <c r="CG10" s="762"/>
      <c r="CH10" s="763">
        <v>2</v>
      </c>
      <c r="CI10" s="764"/>
      <c r="CJ10" s="764"/>
      <c r="CK10" s="764"/>
      <c r="CL10" s="765"/>
      <c r="CM10" s="763">
        <v>129</v>
      </c>
      <c r="CN10" s="764"/>
      <c r="CO10" s="764"/>
      <c r="CP10" s="764"/>
      <c r="CQ10" s="765"/>
      <c r="CR10" s="763">
        <v>6</v>
      </c>
      <c r="CS10" s="764"/>
      <c r="CT10" s="764"/>
      <c r="CU10" s="764"/>
      <c r="CV10" s="765"/>
      <c r="CW10" s="763" t="s">
        <v>556</v>
      </c>
      <c r="CX10" s="764"/>
      <c r="CY10" s="764"/>
      <c r="CZ10" s="764"/>
      <c r="DA10" s="765"/>
      <c r="DB10" s="763" t="s">
        <v>556</v>
      </c>
      <c r="DC10" s="764"/>
      <c r="DD10" s="764"/>
      <c r="DE10" s="764"/>
      <c r="DF10" s="765"/>
      <c r="DG10" s="763" t="s">
        <v>556</v>
      </c>
      <c r="DH10" s="764"/>
      <c r="DI10" s="764"/>
      <c r="DJ10" s="764"/>
      <c r="DK10" s="765"/>
      <c r="DL10" s="763" t="s">
        <v>556</v>
      </c>
      <c r="DM10" s="764"/>
      <c r="DN10" s="764"/>
      <c r="DO10" s="764"/>
      <c r="DP10" s="765"/>
      <c r="DQ10" s="763" t="s">
        <v>556</v>
      </c>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376</v>
      </c>
      <c r="B23" s="776" t="s">
        <v>377</v>
      </c>
      <c r="C23" s="777"/>
      <c r="D23" s="777"/>
      <c r="E23" s="777"/>
      <c r="F23" s="777"/>
      <c r="G23" s="777"/>
      <c r="H23" s="777"/>
      <c r="I23" s="777"/>
      <c r="J23" s="777"/>
      <c r="K23" s="777"/>
      <c r="L23" s="777"/>
      <c r="M23" s="777"/>
      <c r="N23" s="777"/>
      <c r="O23" s="777"/>
      <c r="P23" s="778"/>
      <c r="Q23" s="779">
        <v>74008</v>
      </c>
      <c r="R23" s="780"/>
      <c r="S23" s="780"/>
      <c r="T23" s="780"/>
      <c r="U23" s="780"/>
      <c r="V23" s="780">
        <v>70454</v>
      </c>
      <c r="W23" s="780"/>
      <c r="X23" s="780"/>
      <c r="Y23" s="780"/>
      <c r="Z23" s="780"/>
      <c r="AA23" s="780">
        <v>3554</v>
      </c>
      <c r="AB23" s="780"/>
      <c r="AC23" s="780"/>
      <c r="AD23" s="780"/>
      <c r="AE23" s="781"/>
      <c r="AF23" s="782">
        <v>3326</v>
      </c>
      <c r="AG23" s="780"/>
      <c r="AH23" s="780"/>
      <c r="AI23" s="780"/>
      <c r="AJ23" s="783"/>
      <c r="AK23" s="784"/>
      <c r="AL23" s="785"/>
      <c r="AM23" s="785"/>
      <c r="AN23" s="785"/>
      <c r="AO23" s="785"/>
      <c r="AP23" s="780">
        <v>54720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388</v>
      </c>
      <c r="C28" s="737"/>
      <c r="D28" s="737"/>
      <c r="E28" s="737"/>
      <c r="F28" s="737"/>
      <c r="G28" s="737"/>
      <c r="H28" s="737"/>
      <c r="I28" s="737"/>
      <c r="J28" s="737"/>
      <c r="K28" s="737"/>
      <c r="L28" s="737"/>
      <c r="M28" s="737"/>
      <c r="N28" s="737"/>
      <c r="O28" s="737"/>
      <c r="P28" s="738"/>
      <c r="Q28" s="809">
        <v>16482</v>
      </c>
      <c r="R28" s="810"/>
      <c r="S28" s="810"/>
      <c r="T28" s="810"/>
      <c r="U28" s="810"/>
      <c r="V28" s="810">
        <v>16354</v>
      </c>
      <c r="W28" s="810"/>
      <c r="X28" s="810"/>
      <c r="Y28" s="810"/>
      <c r="Z28" s="810"/>
      <c r="AA28" s="810">
        <v>127</v>
      </c>
      <c r="AB28" s="810"/>
      <c r="AC28" s="810"/>
      <c r="AD28" s="810"/>
      <c r="AE28" s="811"/>
      <c r="AF28" s="812">
        <v>127</v>
      </c>
      <c r="AG28" s="810"/>
      <c r="AH28" s="810"/>
      <c r="AI28" s="810"/>
      <c r="AJ28" s="813"/>
      <c r="AK28" s="814">
        <v>1991</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389</v>
      </c>
      <c r="C29" s="768"/>
      <c r="D29" s="768"/>
      <c r="E29" s="768"/>
      <c r="F29" s="768"/>
      <c r="G29" s="768"/>
      <c r="H29" s="768"/>
      <c r="I29" s="768"/>
      <c r="J29" s="768"/>
      <c r="K29" s="768"/>
      <c r="L29" s="768"/>
      <c r="M29" s="768"/>
      <c r="N29" s="768"/>
      <c r="O29" s="768"/>
      <c r="P29" s="769"/>
      <c r="Q29" s="770">
        <v>14123</v>
      </c>
      <c r="R29" s="771"/>
      <c r="S29" s="771"/>
      <c r="T29" s="771"/>
      <c r="U29" s="771"/>
      <c r="V29" s="771">
        <v>13581</v>
      </c>
      <c r="W29" s="771"/>
      <c r="X29" s="771"/>
      <c r="Y29" s="771"/>
      <c r="Z29" s="771"/>
      <c r="AA29" s="771">
        <v>541</v>
      </c>
      <c r="AB29" s="771"/>
      <c r="AC29" s="771"/>
      <c r="AD29" s="771"/>
      <c r="AE29" s="772"/>
      <c r="AF29" s="773">
        <v>541</v>
      </c>
      <c r="AG29" s="774"/>
      <c r="AH29" s="774"/>
      <c r="AI29" s="774"/>
      <c r="AJ29" s="775"/>
      <c r="AK29" s="821">
        <v>2087</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390</v>
      </c>
      <c r="C30" s="768"/>
      <c r="D30" s="768"/>
      <c r="E30" s="768"/>
      <c r="F30" s="768"/>
      <c r="G30" s="768"/>
      <c r="H30" s="768"/>
      <c r="I30" s="768"/>
      <c r="J30" s="768"/>
      <c r="K30" s="768"/>
      <c r="L30" s="768"/>
      <c r="M30" s="768"/>
      <c r="N30" s="768"/>
      <c r="O30" s="768"/>
      <c r="P30" s="769"/>
      <c r="Q30" s="770">
        <v>2291</v>
      </c>
      <c r="R30" s="771"/>
      <c r="S30" s="771"/>
      <c r="T30" s="771"/>
      <c r="U30" s="771"/>
      <c r="V30" s="771">
        <v>2284</v>
      </c>
      <c r="W30" s="771"/>
      <c r="X30" s="771"/>
      <c r="Y30" s="771"/>
      <c r="Z30" s="771"/>
      <c r="AA30" s="771">
        <v>7</v>
      </c>
      <c r="AB30" s="771"/>
      <c r="AC30" s="771"/>
      <c r="AD30" s="771"/>
      <c r="AE30" s="772"/>
      <c r="AF30" s="773">
        <v>7</v>
      </c>
      <c r="AG30" s="774"/>
      <c r="AH30" s="774"/>
      <c r="AI30" s="774"/>
      <c r="AJ30" s="775"/>
      <c r="AK30" s="821">
        <v>434</v>
      </c>
      <c r="AL30" s="817"/>
      <c r="AM30" s="817"/>
      <c r="AN30" s="817"/>
      <c r="AO30" s="817"/>
      <c r="AP30" s="817" t="s">
        <v>550</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391</v>
      </c>
      <c r="C31" s="768"/>
      <c r="D31" s="768"/>
      <c r="E31" s="768"/>
      <c r="F31" s="768"/>
      <c r="G31" s="768"/>
      <c r="H31" s="768"/>
      <c r="I31" s="768"/>
      <c r="J31" s="768"/>
      <c r="K31" s="768"/>
      <c r="L31" s="768"/>
      <c r="M31" s="768"/>
      <c r="N31" s="768"/>
      <c r="O31" s="768"/>
      <c r="P31" s="769"/>
      <c r="Q31" s="770">
        <v>86</v>
      </c>
      <c r="R31" s="771"/>
      <c r="S31" s="771"/>
      <c r="T31" s="771"/>
      <c r="U31" s="771"/>
      <c r="V31" s="771">
        <v>86</v>
      </c>
      <c r="W31" s="771"/>
      <c r="X31" s="771"/>
      <c r="Y31" s="771"/>
      <c r="Z31" s="771"/>
      <c r="AA31" s="771">
        <v>0</v>
      </c>
      <c r="AB31" s="771"/>
      <c r="AC31" s="771"/>
      <c r="AD31" s="771"/>
      <c r="AE31" s="772"/>
      <c r="AF31" s="773">
        <v>0</v>
      </c>
      <c r="AG31" s="774"/>
      <c r="AH31" s="774"/>
      <c r="AI31" s="774"/>
      <c r="AJ31" s="775"/>
      <c r="AK31" s="821">
        <v>62</v>
      </c>
      <c r="AL31" s="817"/>
      <c r="AM31" s="817"/>
      <c r="AN31" s="817"/>
      <c r="AO31" s="817"/>
      <c r="AP31" s="817">
        <v>182</v>
      </c>
      <c r="AQ31" s="817"/>
      <c r="AR31" s="817"/>
      <c r="AS31" s="817"/>
      <c r="AT31" s="817"/>
      <c r="AU31" s="817" t="s">
        <v>550</v>
      </c>
      <c r="AV31" s="817"/>
      <c r="AW31" s="817"/>
      <c r="AX31" s="817"/>
      <c r="AY31" s="817"/>
      <c r="AZ31" s="818" t="s">
        <v>550</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392</v>
      </c>
      <c r="C32" s="768"/>
      <c r="D32" s="768"/>
      <c r="E32" s="768"/>
      <c r="F32" s="768"/>
      <c r="G32" s="768"/>
      <c r="H32" s="768"/>
      <c r="I32" s="768"/>
      <c r="J32" s="768"/>
      <c r="K32" s="768"/>
      <c r="L32" s="768"/>
      <c r="M32" s="768"/>
      <c r="N32" s="768"/>
      <c r="O32" s="768"/>
      <c r="P32" s="769"/>
      <c r="Q32" s="770">
        <v>2757</v>
      </c>
      <c r="R32" s="771"/>
      <c r="S32" s="771"/>
      <c r="T32" s="771"/>
      <c r="U32" s="771"/>
      <c r="V32" s="771">
        <v>2422</v>
      </c>
      <c r="W32" s="771"/>
      <c r="X32" s="771"/>
      <c r="Y32" s="771"/>
      <c r="Z32" s="771"/>
      <c r="AA32" s="771">
        <v>335</v>
      </c>
      <c r="AB32" s="771"/>
      <c r="AC32" s="771"/>
      <c r="AD32" s="771"/>
      <c r="AE32" s="772"/>
      <c r="AF32" s="773">
        <v>2271</v>
      </c>
      <c r="AG32" s="774"/>
      <c r="AH32" s="774"/>
      <c r="AI32" s="774"/>
      <c r="AJ32" s="775"/>
      <c r="AK32" s="821">
        <v>144</v>
      </c>
      <c r="AL32" s="817"/>
      <c r="AM32" s="817"/>
      <c r="AN32" s="817"/>
      <c r="AO32" s="817"/>
      <c r="AP32" s="817">
        <v>6682</v>
      </c>
      <c r="AQ32" s="817"/>
      <c r="AR32" s="817"/>
      <c r="AS32" s="817"/>
      <c r="AT32" s="817"/>
      <c r="AU32" s="817" t="s">
        <v>550</v>
      </c>
      <c r="AV32" s="817"/>
      <c r="AW32" s="817"/>
      <c r="AX32" s="817"/>
      <c r="AY32" s="817"/>
      <c r="AZ32" s="818" t="s">
        <v>550</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394</v>
      </c>
      <c r="C33" s="768"/>
      <c r="D33" s="768"/>
      <c r="E33" s="768"/>
      <c r="F33" s="768"/>
      <c r="G33" s="768"/>
      <c r="H33" s="768"/>
      <c r="I33" s="768"/>
      <c r="J33" s="768"/>
      <c r="K33" s="768"/>
      <c r="L33" s="768"/>
      <c r="M33" s="768"/>
      <c r="N33" s="768"/>
      <c r="O33" s="768"/>
      <c r="P33" s="769"/>
      <c r="Q33" s="770">
        <v>6183</v>
      </c>
      <c r="R33" s="771"/>
      <c r="S33" s="771"/>
      <c r="T33" s="771"/>
      <c r="U33" s="771"/>
      <c r="V33" s="771">
        <v>5825</v>
      </c>
      <c r="W33" s="771"/>
      <c r="X33" s="771"/>
      <c r="Y33" s="771"/>
      <c r="Z33" s="771"/>
      <c r="AA33" s="771">
        <v>358</v>
      </c>
      <c r="AB33" s="771"/>
      <c r="AC33" s="771"/>
      <c r="AD33" s="771"/>
      <c r="AE33" s="772"/>
      <c r="AF33" s="773">
        <v>1740</v>
      </c>
      <c r="AG33" s="774"/>
      <c r="AH33" s="774"/>
      <c r="AI33" s="774"/>
      <c r="AJ33" s="775"/>
      <c r="AK33" s="821">
        <v>2677</v>
      </c>
      <c r="AL33" s="817"/>
      <c r="AM33" s="817"/>
      <c r="AN33" s="817"/>
      <c r="AO33" s="817"/>
      <c r="AP33" s="817">
        <v>25362</v>
      </c>
      <c r="AQ33" s="817"/>
      <c r="AR33" s="817"/>
      <c r="AS33" s="817"/>
      <c r="AT33" s="817"/>
      <c r="AU33" s="817">
        <v>17347</v>
      </c>
      <c r="AV33" s="817"/>
      <c r="AW33" s="817"/>
      <c r="AX33" s="817"/>
      <c r="AY33" s="817"/>
      <c r="AZ33" s="818" t="s">
        <v>550</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t="s">
        <v>395</v>
      </c>
      <c r="C34" s="768"/>
      <c r="D34" s="768"/>
      <c r="E34" s="768"/>
      <c r="F34" s="768"/>
      <c r="G34" s="768"/>
      <c r="H34" s="768"/>
      <c r="I34" s="768"/>
      <c r="J34" s="768"/>
      <c r="K34" s="768"/>
      <c r="L34" s="768"/>
      <c r="M34" s="768"/>
      <c r="N34" s="768"/>
      <c r="O34" s="768"/>
      <c r="P34" s="769"/>
      <c r="Q34" s="770">
        <v>18503</v>
      </c>
      <c r="R34" s="771"/>
      <c r="S34" s="771"/>
      <c r="T34" s="771"/>
      <c r="U34" s="771"/>
      <c r="V34" s="771">
        <v>20143</v>
      </c>
      <c r="W34" s="771"/>
      <c r="X34" s="771"/>
      <c r="Y34" s="771"/>
      <c r="Z34" s="771"/>
      <c r="AA34" s="771">
        <v>-1640</v>
      </c>
      <c r="AB34" s="771"/>
      <c r="AC34" s="771"/>
      <c r="AD34" s="771"/>
      <c r="AE34" s="772"/>
      <c r="AF34" s="773">
        <v>2428</v>
      </c>
      <c r="AG34" s="774"/>
      <c r="AH34" s="774"/>
      <c r="AI34" s="774"/>
      <c r="AJ34" s="775"/>
      <c r="AK34" s="821">
        <v>1724</v>
      </c>
      <c r="AL34" s="817"/>
      <c r="AM34" s="817"/>
      <c r="AN34" s="817"/>
      <c r="AO34" s="817"/>
      <c r="AP34" s="817">
        <v>6600</v>
      </c>
      <c r="AQ34" s="817"/>
      <c r="AR34" s="817"/>
      <c r="AS34" s="817"/>
      <c r="AT34" s="817"/>
      <c r="AU34" s="817">
        <v>3791</v>
      </c>
      <c r="AV34" s="817"/>
      <c r="AW34" s="817"/>
      <c r="AX34" s="817"/>
      <c r="AY34" s="817"/>
      <c r="AZ34" s="818" t="s">
        <v>550</v>
      </c>
      <c r="BA34" s="818"/>
      <c r="BB34" s="818"/>
      <c r="BC34" s="818"/>
      <c r="BD34" s="818"/>
      <c r="BE34" s="819" t="s">
        <v>393</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7114</v>
      </c>
      <c r="AG63" s="831"/>
      <c r="AH63" s="831"/>
      <c r="AI63" s="831"/>
      <c r="AJ63" s="832"/>
      <c r="AK63" s="833"/>
      <c r="AL63" s="828"/>
      <c r="AM63" s="828"/>
      <c r="AN63" s="828"/>
      <c r="AO63" s="828"/>
      <c r="AP63" s="831">
        <v>38826</v>
      </c>
      <c r="AQ63" s="831"/>
      <c r="AR63" s="831"/>
      <c r="AS63" s="831"/>
      <c r="AT63" s="831"/>
      <c r="AU63" s="831">
        <v>21138</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557</v>
      </c>
      <c r="C68" s="857"/>
      <c r="D68" s="857"/>
      <c r="E68" s="857"/>
      <c r="F68" s="857"/>
      <c r="G68" s="857"/>
      <c r="H68" s="857"/>
      <c r="I68" s="857"/>
      <c r="J68" s="857"/>
      <c r="K68" s="857"/>
      <c r="L68" s="857"/>
      <c r="M68" s="857"/>
      <c r="N68" s="857"/>
      <c r="O68" s="857"/>
      <c r="P68" s="858"/>
      <c r="Q68" s="859">
        <v>855</v>
      </c>
      <c r="R68" s="853"/>
      <c r="S68" s="853"/>
      <c r="T68" s="853"/>
      <c r="U68" s="853"/>
      <c r="V68" s="853">
        <v>798</v>
      </c>
      <c r="W68" s="853"/>
      <c r="X68" s="853"/>
      <c r="Y68" s="853"/>
      <c r="Z68" s="853"/>
      <c r="AA68" s="853">
        <v>57</v>
      </c>
      <c r="AB68" s="853"/>
      <c r="AC68" s="853"/>
      <c r="AD68" s="853"/>
      <c r="AE68" s="853"/>
      <c r="AF68" s="853">
        <v>57</v>
      </c>
      <c r="AG68" s="853"/>
      <c r="AH68" s="853"/>
      <c r="AI68" s="853"/>
      <c r="AJ68" s="853"/>
      <c r="AK68" s="853">
        <v>32</v>
      </c>
      <c r="AL68" s="853"/>
      <c r="AM68" s="853"/>
      <c r="AN68" s="853"/>
      <c r="AO68" s="853"/>
      <c r="AP68" s="853">
        <v>567</v>
      </c>
      <c r="AQ68" s="853"/>
      <c r="AR68" s="853"/>
      <c r="AS68" s="853"/>
      <c r="AT68" s="853"/>
      <c r="AU68" s="853">
        <v>252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558</v>
      </c>
      <c r="C69" s="861"/>
      <c r="D69" s="861"/>
      <c r="E69" s="861"/>
      <c r="F69" s="861"/>
      <c r="G69" s="861"/>
      <c r="H69" s="861"/>
      <c r="I69" s="861"/>
      <c r="J69" s="861"/>
      <c r="K69" s="861"/>
      <c r="L69" s="861"/>
      <c r="M69" s="861"/>
      <c r="N69" s="861"/>
      <c r="O69" s="861"/>
      <c r="P69" s="862"/>
      <c r="Q69" s="863">
        <v>365</v>
      </c>
      <c r="R69" s="817"/>
      <c r="S69" s="817"/>
      <c r="T69" s="817"/>
      <c r="U69" s="817"/>
      <c r="V69" s="817">
        <v>339</v>
      </c>
      <c r="W69" s="817"/>
      <c r="X69" s="817"/>
      <c r="Y69" s="817"/>
      <c r="Z69" s="817"/>
      <c r="AA69" s="817">
        <v>26</v>
      </c>
      <c r="AB69" s="817"/>
      <c r="AC69" s="817"/>
      <c r="AD69" s="817"/>
      <c r="AE69" s="817"/>
      <c r="AF69" s="817">
        <v>26</v>
      </c>
      <c r="AG69" s="817"/>
      <c r="AH69" s="817"/>
      <c r="AI69" s="817"/>
      <c r="AJ69" s="817"/>
      <c r="AK69" s="817">
        <v>2</v>
      </c>
      <c r="AL69" s="817"/>
      <c r="AM69" s="817"/>
      <c r="AN69" s="817"/>
      <c r="AO69" s="817"/>
      <c r="AP69" s="817">
        <v>43</v>
      </c>
      <c r="AQ69" s="817"/>
      <c r="AR69" s="817"/>
      <c r="AS69" s="817"/>
      <c r="AT69" s="817"/>
      <c r="AU69" s="817">
        <v>15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559</v>
      </c>
      <c r="C70" s="861"/>
      <c r="D70" s="861"/>
      <c r="E70" s="861"/>
      <c r="F70" s="861"/>
      <c r="G70" s="861"/>
      <c r="H70" s="861"/>
      <c r="I70" s="861"/>
      <c r="J70" s="861"/>
      <c r="K70" s="861"/>
      <c r="L70" s="861"/>
      <c r="M70" s="861"/>
      <c r="N70" s="861"/>
      <c r="O70" s="861"/>
      <c r="P70" s="862"/>
      <c r="Q70" s="863">
        <v>150</v>
      </c>
      <c r="R70" s="817"/>
      <c r="S70" s="817"/>
      <c r="T70" s="817"/>
      <c r="U70" s="817"/>
      <c r="V70" s="817">
        <v>143</v>
      </c>
      <c r="W70" s="817"/>
      <c r="X70" s="817"/>
      <c r="Y70" s="817"/>
      <c r="Z70" s="817"/>
      <c r="AA70" s="817">
        <v>7</v>
      </c>
      <c r="AB70" s="817"/>
      <c r="AC70" s="817"/>
      <c r="AD70" s="817"/>
      <c r="AE70" s="817"/>
      <c r="AF70" s="817">
        <v>7</v>
      </c>
      <c r="AG70" s="817"/>
      <c r="AH70" s="817"/>
      <c r="AI70" s="817"/>
      <c r="AJ70" s="817"/>
      <c r="AK70" s="817" t="s">
        <v>556</v>
      </c>
      <c r="AL70" s="817"/>
      <c r="AM70" s="817"/>
      <c r="AN70" s="817"/>
      <c r="AO70" s="817"/>
      <c r="AP70" s="817" t="s">
        <v>556</v>
      </c>
      <c r="AQ70" s="817"/>
      <c r="AR70" s="817"/>
      <c r="AS70" s="817"/>
      <c r="AT70" s="817"/>
      <c r="AU70" s="817" t="s">
        <v>556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560</v>
      </c>
      <c r="C71" s="861"/>
      <c r="D71" s="861"/>
      <c r="E71" s="861"/>
      <c r="F71" s="861"/>
      <c r="G71" s="861"/>
      <c r="H71" s="861"/>
      <c r="I71" s="861"/>
      <c r="J71" s="861"/>
      <c r="K71" s="861"/>
      <c r="L71" s="861"/>
      <c r="M71" s="861"/>
      <c r="N71" s="861"/>
      <c r="O71" s="861"/>
      <c r="P71" s="862"/>
      <c r="Q71" s="863">
        <v>308</v>
      </c>
      <c r="R71" s="817"/>
      <c r="S71" s="817"/>
      <c r="T71" s="817"/>
      <c r="U71" s="817"/>
      <c r="V71" s="817">
        <v>297</v>
      </c>
      <c r="W71" s="817"/>
      <c r="X71" s="817"/>
      <c r="Y71" s="817"/>
      <c r="Z71" s="817"/>
      <c r="AA71" s="817">
        <v>11</v>
      </c>
      <c r="AB71" s="817"/>
      <c r="AC71" s="817"/>
      <c r="AD71" s="817"/>
      <c r="AE71" s="817"/>
      <c r="AF71" s="817">
        <v>11</v>
      </c>
      <c r="AG71" s="817"/>
      <c r="AH71" s="817"/>
      <c r="AI71" s="817"/>
      <c r="AJ71" s="817"/>
      <c r="AK71" s="817">
        <v>27</v>
      </c>
      <c r="AL71" s="817"/>
      <c r="AM71" s="817"/>
      <c r="AN71" s="817"/>
      <c r="AO71" s="817"/>
      <c r="AP71" s="817" t="s">
        <v>556</v>
      </c>
      <c r="AQ71" s="817"/>
      <c r="AR71" s="817"/>
      <c r="AS71" s="817"/>
      <c r="AT71" s="817"/>
      <c r="AU71" s="817" t="s">
        <v>556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561</v>
      </c>
      <c r="C72" s="861"/>
      <c r="D72" s="861"/>
      <c r="E72" s="861"/>
      <c r="F72" s="861"/>
      <c r="G72" s="861"/>
      <c r="H72" s="861"/>
      <c r="I72" s="861"/>
      <c r="J72" s="861"/>
      <c r="K72" s="861"/>
      <c r="L72" s="861"/>
      <c r="M72" s="861"/>
      <c r="N72" s="861"/>
      <c r="O72" s="861"/>
      <c r="P72" s="862"/>
      <c r="Q72" s="863">
        <v>487502</v>
      </c>
      <c r="R72" s="817"/>
      <c r="S72" s="817"/>
      <c r="T72" s="817"/>
      <c r="U72" s="817"/>
      <c r="V72" s="817">
        <v>478943</v>
      </c>
      <c r="W72" s="817"/>
      <c r="X72" s="817"/>
      <c r="Y72" s="817"/>
      <c r="Z72" s="817"/>
      <c r="AA72" s="817">
        <v>8559</v>
      </c>
      <c r="AB72" s="817"/>
      <c r="AC72" s="817"/>
      <c r="AD72" s="817"/>
      <c r="AE72" s="817"/>
      <c r="AF72" s="817">
        <v>8559</v>
      </c>
      <c r="AG72" s="817"/>
      <c r="AH72" s="817"/>
      <c r="AI72" s="817"/>
      <c r="AJ72" s="817"/>
      <c r="AK72" s="817" t="s">
        <v>556</v>
      </c>
      <c r="AL72" s="817"/>
      <c r="AM72" s="817"/>
      <c r="AN72" s="817"/>
      <c r="AO72" s="817"/>
      <c r="AP72" s="817" t="s">
        <v>556</v>
      </c>
      <c r="AQ72" s="817"/>
      <c r="AR72" s="817"/>
      <c r="AS72" s="817"/>
      <c r="AT72" s="817"/>
      <c r="AU72" s="817" t="s">
        <v>556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8660</v>
      </c>
      <c r="AG88" s="831"/>
      <c r="AH88" s="831"/>
      <c r="AI88" s="831"/>
      <c r="AJ88" s="831"/>
      <c r="AK88" s="828"/>
      <c r="AL88" s="828"/>
      <c r="AM88" s="828"/>
      <c r="AN88" s="828"/>
      <c r="AO88" s="828"/>
      <c r="AP88" s="831">
        <v>610</v>
      </c>
      <c r="AQ88" s="831"/>
      <c r="AR88" s="831"/>
      <c r="AS88" s="831"/>
      <c r="AT88" s="831"/>
      <c r="AU88" s="831">
        <v>267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929</v>
      </c>
      <c r="CS102" s="839"/>
      <c r="CT102" s="839"/>
      <c r="CU102" s="839"/>
      <c r="CV102" s="878"/>
      <c r="CW102" s="877">
        <v>8</v>
      </c>
      <c r="CX102" s="839"/>
      <c r="CY102" s="839"/>
      <c r="CZ102" s="839"/>
      <c r="DA102" s="878"/>
      <c r="DB102" s="877">
        <v>2037</v>
      </c>
      <c r="DC102" s="839"/>
      <c r="DD102" s="839"/>
      <c r="DE102" s="839"/>
      <c r="DF102" s="878"/>
      <c r="DG102" s="877" t="s">
        <v>569</v>
      </c>
      <c r="DH102" s="839"/>
      <c r="DI102" s="839"/>
      <c r="DJ102" s="839"/>
      <c r="DK102" s="878"/>
      <c r="DL102" s="877">
        <v>135</v>
      </c>
      <c r="DM102" s="839"/>
      <c r="DN102" s="839"/>
      <c r="DO102" s="839"/>
      <c r="DP102" s="878"/>
      <c r="DQ102" s="877">
        <v>40</v>
      </c>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5565978</v>
      </c>
      <c r="AB110" s="887"/>
      <c r="AC110" s="887"/>
      <c r="AD110" s="887"/>
      <c r="AE110" s="888"/>
      <c r="AF110" s="889">
        <v>5296557</v>
      </c>
      <c r="AG110" s="887"/>
      <c r="AH110" s="887"/>
      <c r="AI110" s="887"/>
      <c r="AJ110" s="888"/>
      <c r="AK110" s="889">
        <v>5341947</v>
      </c>
      <c r="AL110" s="887"/>
      <c r="AM110" s="887"/>
      <c r="AN110" s="887"/>
      <c r="AO110" s="888"/>
      <c r="AP110" s="890">
        <v>15.7</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56769010</v>
      </c>
      <c r="BR110" s="918"/>
      <c r="BS110" s="918"/>
      <c r="BT110" s="918"/>
      <c r="BU110" s="918"/>
      <c r="BV110" s="918">
        <v>54981653</v>
      </c>
      <c r="BW110" s="918"/>
      <c r="BX110" s="918"/>
      <c r="BY110" s="918"/>
      <c r="BZ110" s="918"/>
      <c r="CA110" s="918">
        <v>54720456</v>
      </c>
      <c r="CB110" s="918"/>
      <c r="CC110" s="918"/>
      <c r="CD110" s="918"/>
      <c r="CE110" s="918"/>
      <c r="CF110" s="931">
        <v>160.6</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728309</v>
      </c>
      <c r="BR111" s="913"/>
      <c r="BS111" s="913"/>
      <c r="BT111" s="913"/>
      <c r="BU111" s="913"/>
      <c r="BV111" s="913">
        <v>631533</v>
      </c>
      <c r="BW111" s="913"/>
      <c r="BX111" s="913"/>
      <c r="BY111" s="913"/>
      <c r="BZ111" s="913"/>
      <c r="CA111" s="913">
        <v>591426</v>
      </c>
      <c r="CB111" s="913"/>
      <c r="CC111" s="913"/>
      <c r="CD111" s="913"/>
      <c r="CE111" s="913"/>
      <c r="CF111" s="907">
        <v>1.7</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22955113</v>
      </c>
      <c r="BR112" s="913"/>
      <c r="BS112" s="913"/>
      <c r="BT112" s="913"/>
      <c r="BU112" s="913"/>
      <c r="BV112" s="913">
        <v>20640264</v>
      </c>
      <c r="BW112" s="913"/>
      <c r="BX112" s="913"/>
      <c r="BY112" s="913"/>
      <c r="BZ112" s="913"/>
      <c r="CA112" s="913">
        <v>21320518</v>
      </c>
      <c r="CB112" s="913"/>
      <c r="CC112" s="913"/>
      <c r="CD112" s="913"/>
      <c r="CE112" s="913"/>
      <c r="CF112" s="907">
        <v>62.6</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2666046</v>
      </c>
      <c r="AB113" s="925"/>
      <c r="AC113" s="925"/>
      <c r="AD113" s="925"/>
      <c r="AE113" s="926"/>
      <c r="AF113" s="927">
        <v>2438844</v>
      </c>
      <c r="AG113" s="925"/>
      <c r="AH113" s="925"/>
      <c r="AI113" s="925"/>
      <c r="AJ113" s="926"/>
      <c r="AK113" s="927">
        <v>2283002</v>
      </c>
      <c r="AL113" s="925"/>
      <c r="AM113" s="925"/>
      <c r="AN113" s="925"/>
      <c r="AO113" s="926"/>
      <c r="AP113" s="928">
        <v>6.7</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189782</v>
      </c>
      <c r="BR113" s="913"/>
      <c r="BS113" s="913"/>
      <c r="BT113" s="913"/>
      <c r="BU113" s="913"/>
      <c r="BV113" s="913">
        <v>226837</v>
      </c>
      <c r="BW113" s="913"/>
      <c r="BX113" s="913"/>
      <c r="BY113" s="913"/>
      <c r="BZ113" s="913"/>
      <c r="CA113" s="913">
        <v>267235</v>
      </c>
      <c r="CB113" s="913"/>
      <c r="CC113" s="913"/>
      <c r="CD113" s="913"/>
      <c r="CE113" s="913"/>
      <c r="CF113" s="907">
        <v>0.8</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110940</v>
      </c>
      <c r="AB114" s="946"/>
      <c r="AC114" s="946"/>
      <c r="AD114" s="946"/>
      <c r="AE114" s="947"/>
      <c r="AF114" s="948">
        <v>17978</v>
      </c>
      <c r="AG114" s="946"/>
      <c r="AH114" s="946"/>
      <c r="AI114" s="946"/>
      <c r="AJ114" s="947"/>
      <c r="AK114" s="948">
        <v>22520</v>
      </c>
      <c r="AL114" s="946"/>
      <c r="AM114" s="946"/>
      <c r="AN114" s="946"/>
      <c r="AO114" s="947"/>
      <c r="AP114" s="949">
        <v>0.1</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9500279</v>
      </c>
      <c r="BR114" s="913"/>
      <c r="BS114" s="913"/>
      <c r="BT114" s="913"/>
      <c r="BU114" s="913"/>
      <c r="BV114" s="913">
        <v>10074470</v>
      </c>
      <c r="BW114" s="913"/>
      <c r="BX114" s="913"/>
      <c r="BY114" s="913"/>
      <c r="BZ114" s="913"/>
      <c r="CA114" s="913">
        <v>9895179</v>
      </c>
      <c r="CB114" s="913"/>
      <c r="CC114" s="913"/>
      <c r="CD114" s="913"/>
      <c r="CE114" s="913"/>
      <c r="CF114" s="907">
        <v>29</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117575</v>
      </c>
      <c r="AB115" s="925"/>
      <c r="AC115" s="925"/>
      <c r="AD115" s="925"/>
      <c r="AE115" s="926"/>
      <c r="AF115" s="927">
        <v>111483</v>
      </c>
      <c r="AG115" s="925"/>
      <c r="AH115" s="925"/>
      <c r="AI115" s="925"/>
      <c r="AJ115" s="926"/>
      <c r="AK115" s="927">
        <v>93899</v>
      </c>
      <c r="AL115" s="925"/>
      <c r="AM115" s="925"/>
      <c r="AN115" s="925"/>
      <c r="AO115" s="926"/>
      <c r="AP115" s="928">
        <v>0.3</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v>175050</v>
      </c>
      <c r="BR115" s="913"/>
      <c r="BS115" s="913"/>
      <c r="BT115" s="913"/>
      <c r="BU115" s="913"/>
      <c r="BV115" s="913">
        <v>82250</v>
      </c>
      <c r="BW115" s="913"/>
      <c r="BX115" s="913"/>
      <c r="BY115" s="913"/>
      <c r="BZ115" s="913"/>
      <c r="CA115" s="913">
        <v>40350</v>
      </c>
      <c r="CB115" s="913"/>
      <c r="CC115" s="913"/>
      <c r="CD115" s="913"/>
      <c r="CE115" s="913"/>
      <c r="CF115" s="907">
        <v>0.1</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165</v>
      </c>
      <c r="AB116" s="946"/>
      <c r="AC116" s="946"/>
      <c r="AD116" s="946"/>
      <c r="AE116" s="947"/>
      <c r="AF116" s="948">
        <v>68</v>
      </c>
      <c r="AG116" s="946"/>
      <c r="AH116" s="946"/>
      <c r="AI116" s="946"/>
      <c r="AJ116" s="947"/>
      <c r="AK116" s="948">
        <v>52</v>
      </c>
      <c r="AL116" s="946"/>
      <c r="AM116" s="946"/>
      <c r="AN116" s="946"/>
      <c r="AO116" s="947"/>
      <c r="AP116" s="949">
        <v>0</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570607</v>
      </c>
      <c r="DH116" s="946"/>
      <c r="DI116" s="946"/>
      <c r="DJ116" s="946"/>
      <c r="DK116" s="947"/>
      <c r="DL116" s="948">
        <v>522834</v>
      </c>
      <c r="DM116" s="946"/>
      <c r="DN116" s="946"/>
      <c r="DO116" s="946"/>
      <c r="DP116" s="947"/>
      <c r="DQ116" s="948">
        <v>516737</v>
      </c>
      <c r="DR116" s="946"/>
      <c r="DS116" s="946"/>
      <c r="DT116" s="946"/>
      <c r="DU116" s="947"/>
      <c r="DV116" s="949">
        <v>1.5</v>
      </c>
      <c r="DW116" s="950"/>
      <c r="DX116" s="950"/>
      <c r="DY116" s="950"/>
      <c r="DZ116" s="951"/>
    </row>
    <row r="117" spans="1:130" s="224" customFormat="1" ht="26.25" customHeight="1">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8460704</v>
      </c>
      <c r="AB117" s="966"/>
      <c r="AC117" s="966"/>
      <c r="AD117" s="966"/>
      <c r="AE117" s="967"/>
      <c r="AF117" s="968">
        <v>7864930</v>
      </c>
      <c r="AG117" s="966"/>
      <c r="AH117" s="966"/>
      <c r="AI117" s="966"/>
      <c r="AJ117" s="967"/>
      <c r="AK117" s="968">
        <v>7741420</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v>157702</v>
      </c>
      <c r="DH117" s="946"/>
      <c r="DI117" s="946"/>
      <c r="DJ117" s="946"/>
      <c r="DK117" s="947"/>
      <c r="DL117" s="948">
        <v>108699</v>
      </c>
      <c r="DM117" s="946"/>
      <c r="DN117" s="946"/>
      <c r="DO117" s="946"/>
      <c r="DP117" s="947"/>
      <c r="DQ117" s="948">
        <v>74689</v>
      </c>
      <c r="DR117" s="946"/>
      <c r="DS117" s="946"/>
      <c r="DT117" s="946"/>
      <c r="DU117" s="947"/>
      <c r="DV117" s="949">
        <v>0.2</v>
      </c>
      <c r="DW117" s="950"/>
      <c r="DX117" s="950"/>
      <c r="DY117" s="950"/>
      <c r="DZ117" s="951"/>
    </row>
    <row r="118" spans="1:130" s="224" customFormat="1" ht="26.25" customHeight="1">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442</v>
      </c>
      <c r="BP119" s="992"/>
      <c r="BQ119" s="986">
        <v>90317543</v>
      </c>
      <c r="BR119" s="987"/>
      <c r="BS119" s="987"/>
      <c r="BT119" s="987"/>
      <c r="BU119" s="987"/>
      <c r="BV119" s="987">
        <v>86637007</v>
      </c>
      <c r="BW119" s="987"/>
      <c r="BX119" s="987"/>
      <c r="BY119" s="987"/>
      <c r="BZ119" s="987"/>
      <c r="CA119" s="987">
        <v>86835164</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15475633</v>
      </c>
      <c r="BR120" s="918"/>
      <c r="BS120" s="918"/>
      <c r="BT120" s="918"/>
      <c r="BU120" s="918"/>
      <c r="BV120" s="918">
        <v>14831267</v>
      </c>
      <c r="BW120" s="918"/>
      <c r="BX120" s="918"/>
      <c r="BY120" s="918"/>
      <c r="BZ120" s="918"/>
      <c r="CA120" s="918">
        <v>14484200</v>
      </c>
      <c r="CB120" s="918"/>
      <c r="CC120" s="918"/>
      <c r="CD120" s="918"/>
      <c r="CE120" s="918"/>
      <c r="CF120" s="931">
        <v>42.5</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19877329</v>
      </c>
      <c r="DH120" s="918"/>
      <c r="DI120" s="918"/>
      <c r="DJ120" s="918"/>
      <c r="DK120" s="918"/>
      <c r="DL120" s="918">
        <v>18378994</v>
      </c>
      <c r="DM120" s="918"/>
      <c r="DN120" s="918"/>
      <c r="DO120" s="918"/>
      <c r="DP120" s="918"/>
      <c r="DQ120" s="918">
        <v>17347476</v>
      </c>
      <c r="DR120" s="918"/>
      <c r="DS120" s="918"/>
      <c r="DT120" s="918"/>
      <c r="DU120" s="918"/>
      <c r="DV120" s="919">
        <v>50.9</v>
      </c>
      <c r="DW120" s="919"/>
      <c r="DX120" s="919"/>
      <c r="DY120" s="919"/>
      <c r="DZ120" s="920"/>
    </row>
    <row r="121" spans="1:130" s="224" customFormat="1" ht="26.25" customHeight="1">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11127651</v>
      </c>
      <c r="BR121" s="913"/>
      <c r="BS121" s="913"/>
      <c r="BT121" s="913"/>
      <c r="BU121" s="913"/>
      <c r="BV121" s="913">
        <v>11259006</v>
      </c>
      <c r="BW121" s="913"/>
      <c r="BX121" s="913"/>
      <c r="BY121" s="913"/>
      <c r="BZ121" s="913"/>
      <c r="CA121" s="913">
        <v>11478308</v>
      </c>
      <c r="CB121" s="913"/>
      <c r="CC121" s="913"/>
      <c r="CD121" s="913"/>
      <c r="CE121" s="913"/>
      <c r="CF121" s="907">
        <v>33.700000000000003</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2780071</v>
      </c>
      <c r="DH121" s="913"/>
      <c r="DI121" s="913"/>
      <c r="DJ121" s="913"/>
      <c r="DK121" s="913"/>
      <c r="DL121" s="913">
        <v>2261270</v>
      </c>
      <c r="DM121" s="913"/>
      <c r="DN121" s="913"/>
      <c r="DO121" s="913"/>
      <c r="DP121" s="913"/>
      <c r="DQ121" s="913">
        <v>3790605</v>
      </c>
      <c r="DR121" s="913"/>
      <c r="DS121" s="913"/>
      <c r="DT121" s="913"/>
      <c r="DU121" s="913"/>
      <c r="DV121" s="914">
        <v>11.1</v>
      </c>
      <c r="DW121" s="914"/>
      <c r="DX121" s="914"/>
      <c r="DY121" s="914"/>
      <c r="DZ121" s="915"/>
    </row>
    <row r="122" spans="1:130" s="224" customFormat="1" ht="26.25" customHeight="1">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68332992</v>
      </c>
      <c r="BR122" s="987"/>
      <c r="BS122" s="987"/>
      <c r="BT122" s="987"/>
      <c r="BU122" s="987"/>
      <c r="BV122" s="987">
        <v>65272437</v>
      </c>
      <c r="BW122" s="987"/>
      <c r="BX122" s="987"/>
      <c r="BY122" s="987"/>
      <c r="BZ122" s="987"/>
      <c r="CA122" s="987">
        <v>62620434</v>
      </c>
      <c r="CB122" s="987"/>
      <c r="CC122" s="987"/>
      <c r="CD122" s="987"/>
      <c r="CE122" s="987"/>
      <c r="CF122" s="1004">
        <v>183.8</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v>297713</v>
      </c>
      <c r="DH122" s="913"/>
      <c r="DI122" s="913"/>
      <c r="DJ122" s="913"/>
      <c r="DK122" s="913"/>
      <c r="DL122" s="913" t="s">
        <v>122</v>
      </c>
      <c r="DM122" s="913"/>
      <c r="DN122" s="913"/>
      <c r="DO122" s="913"/>
      <c r="DP122" s="913"/>
      <c r="DQ122" s="913">
        <v>182437</v>
      </c>
      <c r="DR122" s="913"/>
      <c r="DS122" s="913"/>
      <c r="DT122" s="913"/>
      <c r="DU122" s="913"/>
      <c r="DV122" s="914">
        <v>0.5</v>
      </c>
      <c r="DW122" s="914"/>
      <c r="DX122" s="914"/>
      <c r="DY122" s="914"/>
      <c r="DZ122" s="915"/>
    </row>
    <row r="123" spans="1:130" s="224" customFormat="1" ht="26.25" customHeight="1">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66350</v>
      </c>
      <c r="AB123" s="946"/>
      <c r="AC123" s="946"/>
      <c r="AD123" s="946"/>
      <c r="AE123" s="947"/>
      <c r="AF123" s="948">
        <v>60258</v>
      </c>
      <c r="AG123" s="946"/>
      <c r="AH123" s="946"/>
      <c r="AI123" s="946"/>
      <c r="AJ123" s="947"/>
      <c r="AK123" s="948">
        <v>58481</v>
      </c>
      <c r="AL123" s="946"/>
      <c r="AM123" s="946"/>
      <c r="AN123" s="946"/>
      <c r="AO123" s="947"/>
      <c r="AP123" s="949">
        <v>0.2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0">
        <v>94936276</v>
      </c>
      <c r="BR123" s="1051"/>
      <c r="BS123" s="1051"/>
      <c r="BT123" s="1051"/>
      <c r="BU123" s="1051"/>
      <c r="BV123" s="1051">
        <v>91362710</v>
      </c>
      <c r="BW123" s="1051"/>
      <c r="BX123" s="1051"/>
      <c r="BY123" s="1051"/>
      <c r="BZ123" s="1051"/>
      <c r="CA123" s="1051">
        <v>88582942</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9763</v>
      </c>
      <c r="AB124" s="946"/>
      <c r="AC124" s="946"/>
      <c r="AD124" s="946"/>
      <c r="AE124" s="947"/>
      <c r="AF124" s="948">
        <v>9763</v>
      </c>
      <c r="AG124" s="946"/>
      <c r="AH124" s="946"/>
      <c r="AI124" s="946"/>
      <c r="AJ124" s="947"/>
      <c r="AK124" s="948">
        <v>7826</v>
      </c>
      <c r="AL124" s="946"/>
      <c r="AM124" s="946"/>
      <c r="AN124" s="946"/>
      <c r="AO124" s="947"/>
      <c r="AP124" s="949">
        <v>0</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v>41462</v>
      </c>
      <c r="AB125" s="946"/>
      <c r="AC125" s="946"/>
      <c r="AD125" s="946"/>
      <c r="AE125" s="947"/>
      <c r="AF125" s="948">
        <v>41462</v>
      </c>
      <c r="AG125" s="946"/>
      <c r="AH125" s="946"/>
      <c r="AI125" s="946"/>
      <c r="AJ125" s="947"/>
      <c r="AK125" s="948">
        <v>27592</v>
      </c>
      <c r="AL125" s="946"/>
      <c r="AM125" s="946"/>
      <c r="AN125" s="946"/>
      <c r="AO125" s="947"/>
      <c r="AP125" s="949">
        <v>0.1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1473234</v>
      </c>
      <c r="AB128" s="1033"/>
      <c r="AC128" s="1033"/>
      <c r="AD128" s="1033"/>
      <c r="AE128" s="1034"/>
      <c r="AF128" s="1035">
        <v>1381635</v>
      </c>
      <c r="AG128" s="1033"/>
      <c r="AH128" s="1033"/>
      <c r="AI128" s="1033"/>
      <c r="AJ128" s="1034"/>
      <c r="AK128" s="1035">
        <v>1408914</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11.45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v>175050</v>
      </c>
      <c r="DH128" s="1025"/>
      <c r="DI128" s="1025"/>
      <c r="DJ128" s="1025"/>
      <c r="DK128" s="1025"/>
      <c r="DL128" s="1025">
        <v>82250</v>
      </c>
      <c r="DM128" s="1025"/>
      <c r="DN128" s="1025"/>
      <c r="DO128" s="1025"/>
      <c r="DP128" s="1025"/>
      <c r="DQ128" s="1025">
        <v>40350</v>
      </c>
      <c r="DR128" s="1025"/>
      <c r="DS128" s="1025"/>
      <c r="DT128" s="1025"/>
      <c r="DU128" s="1025"/>
      <c r="DV128" s="1026">
        <v>0.1</v>
      </c>
      <c r="DW128" s="1026"/>
      <c r="DX128" s="1026"/>
      <c r="DY128" s="1026"/>
      <c r="DZ128" s="1027"/>
    </row>
    <row r="129" spans="1:131" s="224" customFormat="1" ht="26.25" customHeight="1">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40640100</v>
      </c>
      <c r="AB129" s="946"/>
      <c r="AC129" s="946"/>
      <c r="AD129" s="946"/>
      <c r="AE129" s="947"/>
      <c r="AF129" s="948">
        <v>39268295</v>
      </c>
      <c r="AG129" s="946"/>
      <c r="AH129" s="946"/>
      <c r="AI129" s="946"/>
      <c r="AJ129" s="947"/>
      <c r="AK129" s="948">
        <v>40307180</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16.45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6404894</v>
      </c>
      <c r="AB130" s="946"/>
      <c r="AC130" s="946"/>
      <c r="AD130" s="946"/>
      <c r="AE130" s="947"/>
      <c r="AF130" s="948">
        <v>6190812</v>
      </c>
      <c r="AG130" s="946"/>
      <c r="AH130" s="946"/>
      <c r="AI130" s="946"/>
      <c r="AJ130" s="947"/>
      <c r="AK130" s="948">
        <v>6244276</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0.9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34235206</v>
      </c>
      <c r="AB131" s="973"/>
      <c r="AC131" s="973"/>
      <c r="AD131" s="973"/>
      <c r="AE131" s="974"/>
      <c r="AF131" s="972">
        <v>33077483</v>
      </c>
      <c r="AG131" s="973"/>
      <c r="AH131" s="973"/>
      <c r="AI131" s="973"/>
      <c r="AJ131" s="974"/>
      <c r="AK131" s="972">
        <v>34062904</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1.7016868540000001</v>
      </c>
      <c r="AB132" s="1084"/>
      <c r="AC132" s="1084"/>
      <c r="AD132" s="1084"/>
      <c r="AE132" s="1085"/>
      <c r="AF132" s="1086">
        <v>0.88423596199999999</v>
      </c>
      <c r="AG132" s="1084"/>
      <c r="AH132" s="1084"/>
      <c r="AI132" s="1084"/>
      <c r="AJ132" s="1085"/>
      <c r="AK132" s="1086">
        <v>0.25902078099999998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2.5</v>
      </c>
      <c r="AB133" s="1067"/>
      <c r="AC133" s="1067"/>
      <c r="AD133" s="1067"/>
      <c r="AE133" s="1068"/>
      <c r="AF133" s="1066">
        <v>1.7</v>
      </c>
      <c r="AG133" s="1067"/>
      <c r="AH133" s="1067"/>
      <c r="AI133" s="1067"/>
      <c r="AJ133" s="1068"/>
      <c r="AK133" s="1066">
        <v>0.9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Ebo0wa/oQSec+aWbVSD2XcNEnPwzJ88J/awpzm7W6PheUdSJ5zUXJrB3UQYFXScXGdLK/qoDwWEb2LXaYe1Iw==" saltValue="69e0mW5S4fmcYn5RsFVs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476</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vruVt7zc9+SdBQGDZ8A6De8pcga/D7olRMydSBZ06nBSGHIrAP6vx/QjUHpcYxuQGuKl4qPAzHnJfvEa7y2JCg==" saltValue="7uupeMThRMLTTH8igwRryw=="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My5LD85AHocJXlsPckTClDCqkrGHeDZNFPDCXN/GG0EKO01vKVVElcRH9yExQTmXtZqYFjf4vYqGPMB6dE5qw==" saltValue="cPkefqMOkfX40VWYN8CKP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478</v>
      </c>
      <c r="AL6" s="260"/>
      <c r="AM6" s="260"/>
      <c r="AN6" s="260"/>
    </row>
    <row r="7" spans="1:46" ht="13.5" customHeight="1">
      <c r="A7" s="259"/>
      <c r="AK7" s="262"/>
      <c r="AL7" s="263"/>
      <c r="AM7" s="263"/>
      <c r="AN7" s="264"/>
      <c r="AO7" s="1101" t="s">
        <v>479</v>
      </c>
      <c r="AP7" s="265"/>
      <c r="AQ7" s="266" t="s">
        <v>480</v>
      </c>
      <c r="AR7" s="267"/>
    </row>
    <row r="8" spans="1:46">
      <c r="A8" s="259"/>
      <c r="AK8" s="268"/>
      <c r="AL8" s="269"/>
      <c r="AM8" s="269"/>
      <c r="AN8" s="270"/>
      <c r="AO8" s="1102"/>
      <c r="AP8" s="271" t="s">
        <v>481</v>
      </c>
      <c r="AQ8" s="272" t="s">
        <v>482</v>
      </c>
      <c r="AR8" s="273" t="s">
        <v>483</v>
      </c>
    </row>
    <row r="9" spans="1:46">
      <c r="A9" s="259"/>
      <c r="AK9" s="1103" t="s">
        <v>484</v>
      </c>
      <c r="AL9" s="1104"/>
      <c r="AM9" s="1104"/>
      <c r="AN9" s="1105"/>
      <c r="AO9" s="274">
        <v>10930448</v>
      </c>
      <c r="AP9" s="274">
        <v>65576</v>
      </c>
      <c r="AQ9" s="275">
        <v>70342</v>
      </c>
      <c r="AR9" s="276">
        <v>-6.8</v>
      </c>
    </row>
    <row r="10" spans="1:46" ht="13.5" customHeight="1">
      <c r="A10" s="259"/>
      <c r="AK10" s="1103" t="s">
        <v>485</v>
      </c>
      <c r="AL10" s="1104"/>
      <c r="AM10" s="1104"/>
      <c r="AN10" s="1105"/>
      <c r="AO10" s="277">
        <v>71329</v>
      </c>
      <c r="AP10" s="277">
        <v>428</v>
      </c>
      <c r="AQ10" s="278">
        <v>2808</v>
      </c>
      <c r="AR10" s="279">
        <v>-84.8</v>
      </c>
    </row>
    <row r="11" spans="1:46" ht="13.5" customHeight="1">
      <c r="A11" s="259"/>
      <c r="AK11" s="1103" t="s">
        <v>486</v>
      </c>
      <c r="AL11" s="1104"/>
      <c r="AM11" s="1104"/>
      <c r="AN11" s="1105"/>
      <c r="AO11" s="277">
        <v>276955</v>
      </c>
      <c r="AP11" s="277">
        <v>1662</v>
      </c>
      <c r="AQ11" s="278">
        <v>515</v>
      </c>
      <c r="AR11" s="279">
        <v>222.7</v>
      </c>
    </row>
    <row r="12" spans="1:46" ht="13.5" customHeight="1">
      <c r="A12" s="259"/>
      <c r="AK12" s="1103" t="s">
        <v>487</v>
      </c>
      <c r="AL12" s="1104"/>
      <c r="AM12" s="1104"/>
      <c r="AN12" s="1105"/>
      <c r="AO12" s="277" t="s">
        <v>488</v>
      </c>
      <c r="AP12" s="277" t="s">
        <v>488</v>
      </c>
      <c r="AQ12" s="278">
        <v>16</v>
      </c>
      <c r="AR12" s="279" t="s">
        <v>488</v>
      </c>
    </row>
    <row r="13" spans="1:46" ht="13.5" customHeight="1">
      <c r="A13" s="259"/>
      <c r="AK13" s="1103" t="s">
        <v>489</v>
      </c>
      <c r="AL13" s="1104"/>
      <c r="AM13" s="1104"/>
      <c r="AN13" s="1105"/>
      <c r="AO13" s="277">
        <v>367160</v>
      </c>
      <c r="AP13" s="277">
        <v>2203</v>
      </c>
      <c r="AQ13" s="278">
        <v>2090</v>
      </c>
      <c r="AR13" s="279">
        <v>5.4</v>
      </c>
    </row>
    <row r="14" spans="1:46" ht="13.5" customHeight="1">
      <c r="A14" s="259"/>
      <c r="AK14" s="1103" t="s">
        <v>490</v>
      </c>
      <c r="AL14" s="1104"/>
      <c r="AM14" s="1104"/>
      <c r="AN14" s="1105"/>
      <c r="AO14" s="277">
        <v>432717</v>
      </c>
      <c r="AP14" s="277">
        <v>2596</v>
      </c>
      <c r="AQ14" s="278">
        <v>1621</v>
      </c>
      <c r="AR14" s="279">
        <v>60.1</v>
      </c>
    </row>
    <row r="15" spans="1:46" ht="13.5" customHeight="1">
      <c r="A15" s="259"/>
      <c r="AK15" s="1106" t="s">
        <v>491</v>
      </c>
      <c r="AL15" s="1107"/>
      <c r="AM15" s="1107"/>
      <c r="AN15" s="1108"/>
      <c r="AO15" s="277">
        <v>-369759</v>
      </c>
      <c r="AP15" s="277">
        <v>-2218</v>
      </c>
      <c r="AQ15" s="278">
        <v>-2861</v>
      </c>
      <c r="AR15" s="279">
        <v>-22.5</v>
      </c>
    </row>
    <row r="16" spans="1:46">
      <c r="A16" s="259"/>
      <c r="AK16" s="1106" t="s">
        <v>177</v>
      </c>
      <c r="AL16" s="1107"/>
      <c r="AM16" s="1107"/>
      <c r="AN16" s="1108"/>
      <c r="AO16" s="277">
        <v>11708850</v>
      </c>
      <c r="AP16" s="277">
        <v>70246</v>
      </c>
      <c r="AQ16" s="278">
        <v>74531</v>
      </c>
      <c r="AR16" s="279">
        <v>-5.7</v>
      </c>
    </row>
    <row r="17" spans="1:46">
      <c r="A17" s="259"/>
    </row>
    <row r="18" spans="1:46">
      <c r="A18" s="259"/>
      <c r="AQ18" s="280"/>
      <c r="AR18" s="280"/>
    </row>
    <row r="19" spans="1:46">
      <c r="A19" s="259"/>
      <c r="AK19" s="255" t="s">
        <v>492</v>
      </c>
    </row>
    <row r="20" spans="1:46">
      <c r="A20" s="259"/>
      <c r="AK20" s="281"/>
      <c r="AL20" s="282"/>
      <c r="AM20" s="282"/>
      <c r="AN20" s="283"/>
      <c r="AO20" s="284" t="s">
        <v>493</v>
      </c>
      <c r="AP20" s="285" t="s">
        <v>494</v>
      </c>
      <c r="AQ20" s="286" t="s">
        <v>495</v>
      </c>
      <c r="AR20" s="287"/>
    </row>
    <row r="21" spans="1:46" s="260" customFormat="1">
      <c r="A21" s="288"/>
      <c r="AK21" s="1109" t="s">
        <v>496</v>
      </c>
      <c r="AL21" s="1110"/>
      <c r="AM21" s="1110"/>
      <c r="AN21" s="1111"/>
      <c r="AO21" s="289">
        <v>6.53</v>
      </c>
      <c r="AP21" s="290">
        <v>7.12</v>
      </c>
      <c r="AQ21" s="291">
        <v>-0.59</v>
      </c>
      <c r="AS21" s="292"/>
      <c r="AT21" s="288"/>
    </row>
    <row r="22" spans="1:46" s="260" customFormat="1">
      <c r="A22" s="288"/>
      <c r="AK22" s="1109" t="s">
        <v>497</v>
      </c>
      <c r="AL22" s="1110"/>
      <c r="AM22" s="1110"/>
      <c r="AN22" s="1111"/>
      <c r="AO22" s="293">
        <v>98.7</v>
      </c>
      <c r="AP22" s="294">
        <v>99</v>
      </c>
      <c r="AQ22" s="295">
        <v>-0.3</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c r="A27" s="300"/>
      <c r="AS27" s="255"/>
      <c r="AT27" s="255"/>
    </row>
    <row r="28" spans="1:46" ht="17.2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500</v>
      </c>
      <c r="AL29" s="260"/>
      <c r="AM29" s="260"/>
      <c r="AN29" s="260"/>
      <c r="AS29" s="302"/>
    </row>
    <row r="30" spans="1:46" ht="13.5" customHeight="1">
      <c r="A30" s="259"/>
      <c r="AK30" s="262"/>
      <c r="AL30" s="263"/>
      <c r="AM30" s="263"/>
      <c r="AN30" s="264"/>
      <c r="AO30" s="1101" t="s">
        <v>479</v>
      </c>
      <c r="AP30" s="265"/>
      <c r="AQ30" s="266" t="s">
        <v>480</v>
      </c>
      <c r="AR30" s="267"/>
    </row>
    <row r="31" spans="1:46">
      <c r="A31" s="259"/>
      <c r="AK31" s="268"/>
      <c r="AL31" s="269"/>
      <c r="AM31" s="269"/>
      <c r="AN31" s="270"/>
      <c r="AO31" s="1102"/>
      <c r="AP31" s="271" t="s">
        <v>481</v>
      </c>
      <c r="AQ31" s="272" t="s">
        <v>482</v>
      </c>
      <c r="AR31" s="273" t="s">
        <v>483</v>
      </c>
    </row>
    <row r="32" spans="1:46" ht="27" customHeight="1">
      <c r="A32" s="259"/>
      <c r="AK32" s="1117" t="s">
        <v>501</v>
      </c>
      <c r="AL32" s="1118"/>
      <c r="AM32" s="1118"/>
      <c r="AN32" s="1119"/>
      <c r="AO32" s="303">
        <v>5341947</v>
      </c>
      <c r="AP32" s="303">
        <v>32048</v>
      </c>
      <c r="AQ32" s="304">
        <v>35560</v>
      </c>
      <c r="AR32" s="305">
        <v>-9.9</v>
      </c>
    </row>
    <row r="33" spans="1:46" ht="13.5" customHeight="1">
      <c r="A33" s="259"/>
      <c r="AK33" s="1117" t="s">
        <v>502</v>
      </c>
      <c r="AL33" s="1118"/>
      <c r="AM33" s="1118"/>
      <c r="AN33" s="1119"/>
      <c r="AO33" s="303" t="s">
        <v>488</v>
      </c>
      <c r="AP33" s="303" t="s">
        <v>488</v>
      </c>
      <c r="AQ33" s="304" t="s">
        <v>488</v>
      </c>
      <c r="AR33" s="305" t="s">
        <v>488</v>
      </c>
    </row>
    <row r="34" spans="1:46" ht="27" customHeight="1">
      <c r="A34" s="259"/>
      <c r="AK34" s="1117" t="s">
        <v>503</v>
      </c>
      <c r="AL34" s="1118"/>
      <c r="AM34" s="1118"/>
      <c r="AN34" s="1119"/>
      <c r="AO34" s="303" t="s">
        <v>488</v>
      </c>
      <c r="AP34" s="303" t="s">
        <v>488</v>
      </c>
      <c r="AQ34" s="304" t="s">
        <v>488</v>
      </c>
      <c r="AR34" s="305" t="s">
        <v>488</v>
      </c>
    </row>
    <row r="35" spans="1:46" ht="27" customHeight="1">
      <c r="A35" s="259"/>
      <c r="AK35" s="1117" t="s">
        <v>504</v>
      </c>
      <c r="AL35" s="1118"/>
      <c r="AM35" s="1118"/>
      <c r="AN35" s="1119"/>
      <c r="AO35" s="303">
        <v>2283002</v>
      </c>
      <c r="AP35" s="303">
        <v>13697</v>
      </c>
      <c r="AQ35" s="304">
        <v>9717</v>
      </c>
      <c r="AR35" s="305">
        <v>41</v>
      </c>
    </row>
    <row r="36" spans="1:46" ht="27" customHeight="1">
      <c r="A36" s="259"/>
      <c r="AK36" s="1117" t="s">
        <v>505</v>
      </c>
      <c r="AL36" s="1118"/>
      <c r="AM36" s="1118"/>
      <c r="AN36" s="1119"/>
      <c r="AO36" s="303">
        <v>22520</v>
      </c>
      <c r="AP36" s="303">
        <v>135</v>
      </c>
      <c r="AQ36" s="304">
        <v>703</v>
      </c>
      <c r="AR36" s="305">
        <v>-80.8</v>
      </c>
    </row>
    <row r="37" spans="1:46" ht="13.5" customHeight="1">
      <c r="A37" s="259"/>
      <c r="AK37" s="1117" t="s">
        <v>506</v>
      </c>
      <c r="AL37" s="1118"/>
      <c r="AM37" s="1118"/>
      <c r="AN37" s="1119"/>
      <c r="AO37" s="303">
        <v>93899</v>
      </c>
      <c r="AP37" s="303">
        <v>563</v>
      </c>
      <c r="AQ37" s="304">
        <v>638</v>
      </c>
      <c r="AR37" s="305">
        <v>-11.8</v>
      </c>
    </row>
    <row r="38" spans="1:46" ht="27" customHeight="1">
      <c r="A38" s="259"/>
      <c r="AK38" s="1120" t="s">
        <v>507</v>
      </c>
      <c r="AL38" s="1121"/>
      <c r="AM38" s="1121"/>
      <c r="AN38" s="1122"/>
      <c r="AO38" s="306">
        <v>52</v>
      </c>
      <c r="AP38" s="306">
        <v>0</v>
      </c>
      <c r="AQ38" s="307">
        <v>0</v>
      </c>
      <c r="AR38" s="295">
        <v>0</v>
      </c>
      <c r="AS38" s="302"/>
    </row>
    <row r="39" spans="1:46">
      <c r="A39" s="259"/>
      <c r="AK39" s="1120" t="s">
        <v>508</v>
      </c>
      <c r="AL39" s="1121"/>
      <c r="AM39" s="1121"/>
      <c r="AN39" s="1122"/>
      <c r="AO39" s="303">
        <v>-1408914</v>
      </c>
      <c r="AP39" s="303">
        <v>-8453</v>
      </c>
      <c r="AQ39" s="304">
        <v>-5627</v>
      </c>
      <c r="AR39" s="305">
        <v>50.2</v>
      </c>
      <c r="AS39" s="302"/>
    </row>
    <row r="40" spans="1:46" ht="27" customHeight="1">
      <c r="A40" s="259"/>
      <c r="AK40" s="1117" t="s">
        <v>509</v>
      </c>
      <c r="AL40" s="1118"/>
      <c r="AM40" s="1118"/>
      <c r="AN40" s="1119"/>
      <c r="AO40" s="303">
        <v>-6244276</v>
      </c>
      <c r="AP40" s="303">
        <v>-37462</v>
      </c>
      <c r="AQ40" s="304">
        <v>-31921</v>
      </c>
      <c r="AR40" s="305">
        <v>17.399999999999999</v>
      </c>
      <c r="AS40" s="302"/>
    </row>
    <row r="41" spans="1:46">
      <c r="A41" s="259"/>
      <c r="AK41" s="1123" t="s">
        <v>287</v>
      </c>
      <c r="AL41" s="1124"/>
      <c r="AM41" s="1124"/>
      <c r="AN41" s="1125"/>
      <c r="AO41" s="303">
        <v>88230</v>
      </c>
      <c r="AP41" s="303">
        <v>529</v>
      </c>
      <c r="AQ41" s="304">
        <v>9069</v>
      </c>
      <c r="AR41" s="305">
        <v>-94.2</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510</v>
      </c>
    </row>
    <row r="48" spans="1:46">
      <c r="A48" s="259"/>
      <c r="AK48" s="313" t="s">
        <v>511</v>
      </c>
      <c r="AL48" s="313"/>
      <c r="AM48" s="313"/>
      <c r="AN48" s="313"/>
      <c r="AO48" s="313"/>
      <c r="AP48" s="313"/>
      <c r="AQ48" s="314"/>
      <c r="AR48" s="313"/>
    </row>
    <row r="49" spans="1:44" ht="13.5" customHeight="1">
      <c r="A49" s="259"/>
      <c r="AK49" s="315"/>
      <c r="AL49" s="316"/>
      <c r="AM49" s="1112" t="s">
        <v>479</v>
      </c>
      <c r="AN49" s="1114" t="s">
        <v>512</v>
      </c>
      <c r="AO49" s="1115"/>
      <c r="AP49" s="1115"/>
      <c r="AQ49" s="1115"/>
      <c r="AR49" s="1116"/>
    </row>
    <row r="50" spans="1:44">
      <c r="A50" s="259"/>
      <c r="AK50" s="317"/>
      <c r="AL50" s="318"/>
      <c r="AM50" s="1113"/>
      <c r="AN50" s="319" t="s">
        <v>513</v>
      </c>
      <c r="AO50" s="320" t="s">
        <v>514</v>
      </c>
      <c r="AP50" s="321" t="s">
        <v>515</v>
      </c>
      <c r="AQ50" s="322" t="s">
        <v>516</v>
      </c>
      <c r="AR50" s="323" t="s">
        <v>517</v>
      </c>
    </row>
    <row r="51" spans="1:44">
      <c r="A51" s="259"/>
      <c r="AK51" s="315" t="s">
        <v>518</v>
      </c>
      <c r="AL51" s="316"/>
      <c r="AM51" s="324">
        <v>13543275</v>
      </c>
      <c r="AN51" s="325">
        <v>79752</v>
      </c>
      <c r="AO51" s="326">
        <v>17.8</v>
      </c>
      <c r="AP51" s="327">
        <v>56662</v>
      </c>
      <c r="AQ51" s="328">
        <v>17.899999999999999</v>
      </c>
      <c r="AR51" s="329">
        <v>-0.1</v>
      </c>
    </row>
    <row r="52" spans="1:44">
      <c r="A52" s="259"/>
      <c r="AK52" s="330"/>
      <c r="AL52" s="331" t="s">
        <v>519</v>
      </c>
      <c r="AM52" s="332">
        <v>6709304</v>
      </c>
      <c r="AN52" s="333">
        <v>39509</v>
      </c>
      <c r="AO52" s="334">
        <v>0.8</v>
      </c>
      <c r="AP52" s="335">
        <v>34709</v>
      </c>
      <c r="AQ52" s="336">
        <v>14.3</v>
      </c>
      <c r="AR52" s="337">
        <v>-13.5</v>
      </c>
    </row>
    <row r="53" spans="1:44">
      <c r="A53" s="259"/>
      <c r="AK53" s="315" t="s">
        <v>520</v>
      </c>
      <c r="AL53" s="316"/>
      <c r="AM53" s="324">
        <v>14852603</v>
      </c>
      <c r="AN53" s="325">
        <v>87743</v>
      </c>
      <c r="AO53" s="326">
        <v>10</v>
      </c>
      <c r="AP53" s="327">
        <v>60285</v>
      </c>
      <c r="AQ53" s="328">
        <v>6.4</v>
      </c>
      <c r="AR53" s="329">
        <v>3.6</v>
      </c>
    </row>
    <row r="54" spans="1:44">
      <c r="A54" s="259"/>
      <c r="AK54" s="330"/>
      <c r="AL54" s="331" t="s">
        <v>519</v>
      </c>
      <c r="AM54" s="332">
        <v>10110056</v>
      </c>
      <c r="AN54" s="333">
        <v>59726</v>
      </c>
      <c r="AO54" s="334">
        <v>51.2</v>
      </c>
      <c r="AP54" s="335">
        <v>36445</v>
      </c>
      <c r="AQ54" s="336">
        <v>5</v>
      </c>
      <c r="AR54" s="337">
        <v>46.2</v>
      </c>
    </row>
    <row r="55" spans="1:44">
      <c r="A55" s="259"/>
      <c r="AK55" s="315" t="s">
        <v>521</v>
      </c>
      <c r="AL55" s="316"/>
      <c r="AM55" s="324">
        <v>11612431</v>
      </c>
      <c r="AN55" s="325">
        <v>69050</v>
      </c>
      <c r="AO55" s="326">
        <v>-21.3</v>
      </c>
      <c r="AP55" s="327">
        <v>52714</v>
      </c>
      <c r="AQ55" s="328">
        <v>-12.6</v>
      </c>
      <c r="AR55" s="329">
        <v>-8.6999999999999993</v>
      </c>
    </row>
    <row r="56" spans="1:44">
      <c r="A56" s="259"/>
      <c r="AK56" s="330"/>
      <c r="AL56" s="331" t="s">
        <v>519</v>
      </c>
      <c r="AM56" s="332">
        <v>8714519</v>
      </c>
      <c r="AN56" s="333">
        <v>51818</v>
      </c>
      <c r="AO56" s="334">
        <v>-13.2</v>
      </c>
      <c r="AP56" s="335">
        <v>29032</v>
      </c>
      <c r="AQ56" s="336">
        <v>-20.3</v>
      </c>
      <c r="AR56" s="337">
        <v>7.1</v>
      </c>
    </row>
    <row r="57" spans="1:44">
      <c r="A57" s="259"/>
      <c r="AK57" s="315" t="s">
        <v>522</v>
      </c>
      <c r="AL57" s="316"/>
      <c r="AM57" s="324">
        <v>6251716</v>
      </c>
      <c r="AN57" s="325">
        <v>37319</v>
      </c>
      <c r="AO57" s="326">
        <v>-46</v>
      </c>
      <c r="AP57" s="327">
        <v>46001</v>
      </c>
      <c r="AQ57" s="328">
        <v>-12.7</v>
      </c>
      <c r="AR57" s="329">
        <v>-33.299999999999997</v>
      </c>
    </row>
    <row r="58" spans="1:44">
      <c r="A58" s="259"/>
      <c r="AK58" s="330"/>
      <c r="AL58" s="331" t="s">
        <v>519</v>
      </c>
      <c r="AM58" s="332">
        <v>3959085</v>
      </c>
      <c r="AN58" s="333">
        <v>23634</v>
      </c>
      <c r="AO58" s="334">
        <v>-54.4</v>
      </c>
      <c r="AP58" s="335">
        <v>27974</v>
      </c>
      <c r="AQ58" s="336">
        <v>-3.6</v>
      </c>
      <c r="AR58" s="337">
        <v>-50.8</v>
      </c>
    </row>
    <row r="59" spans="1:44">
      <c r="A59" s="259"/>
      <c r="AK59" s="315" t="s">
        <v>523</v>
      </c>
      <c r="AL59" s="316"/>
      <c r="AM59" s="324">
        <v>8394663</v>
      </c>
      <c r="AN59" s="325">
        <v>50363</v>
      </c>
      <c r="AO59" s="326">
        <v>35</v>
      </c>
      <c r="AP59" s="327">
        <v>52878</v>
      </c>
      <c r="AQ59" s="328">
        <v>14.9</v>
      </c>
      <c r="AR59" s="329">
        <v>20.100000000000001</v>
      </c>
    </row>
    <row r="60" spans="1:44">
      <c r="A60" s="259"/>
      <c r="AK60" s="330"/>
      <c r="AL60" s="331" t="s">
        <v>519</v>
      </c>
      <c r="AM60" s="332">
        <v>4930348</v>
      </c>
      <c r="AN60" s="333">
        <v>29579</v>
      </c>
      <c r="AO60" s="334">
        <v>25.2</v>
      </c>
      <c r="AP60" s="335">
        <v>32136</v>
      </c>
      <c r="AQ60" s="336">
        <v>14.9</v>
      </c>
      <c r="AR60" s="337">
        <v>10.3</v>
      </c>
    </row>
    <row r="61" spans="1:44">
      <c r="A61" s="259"/>
      <c r="AK61" s="315" t="s">
        <v>524</v>
      </c>
      <c r="AL61" s="338"/>
      <c r="AM61" s="324">
        <v>10930938</v>
      </c>
      <c r="AN61" s="325">
        <v>64845</v>
      </c>
      <c r="AO61" s="326">
        <v>-0.9</v>
      </c>
      <c r="AP61" s="327">
        <v>53708</v>
      </c>
      <c r="AQ61" s="339">
        <v>2.8</v>
      </c>
      <c r="AR61" s="329">
        <v>-3.7</v>
      </c>
    </row>
    <row r="62" spans="1:44">
      <c r="A62" s="259"/>
      <c r="AK62" s="330"/>
      <c r="AL62" s="331" t="s">
        <v>519</v>
      </c>
      <c r="AM62" s="332">
        <v>6884662</v>
      </c>
      <c r="AN62" s="333">
        <v>40853</v>
      </c>
      <c r="AO62" s="334">
        <v>1.9</v>
      </c>
      <c r="AP62" s="335">
        <v>32059</v>
      </c>
      <c r="AQ62" s="336">
        <v>2.1</v>
      </c>
      <c r="AR62" s="337">
        <v>-0.2</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fsM9td7nTApg30Uj9//pWLarVzWU2tdYOlbJzzlUn22g/K8pI+hFl50pUEh8kkzHBT+zG9R3H1iUy5et9V1+yw==" saltValue="IM6Gb4/r5OsdLbrckEQD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476</v>
      </c>
    </row>
    <row r="121" spans="125:125" ht="13.5" hidden="1" customHeight="1">
      <c r="DU121" s="253"/>
    </row>
  </sheetData>
  <sheetProtection algorithmName="SHA-512" hashValue="jTDT6WOSpa8kR28PJEDUAoPBMhSUedYJCZarsUwBq1B559khB/HqdpXqZb3rGuHiv3EeKQrzcomrTfAZNTQbLQ==" saltValue="BsYpDZTSJMAmmwt2612NO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476</v>
      </c>
    </row>
  </sheetData>
  <sheetProtection algorithmName="SHA-512" hashValue="BhFOoMt/dzVXoD0AiEeqEBKl1G3KC1xYeHVR5Ayct8NBVvRTX7QBIjyYcXGeFIhy2yxGcchJeEn29dZNXlMMHQ==" saltValue="V/ki3vZDeonMc4RZmNtrk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26" t="s">
        <v>3</v>
      </c>
      <c r="D47" s="1126"/>
      <c r="E47" s="1127"/>
      <c r="F47" s="11">
        <v>21.56</v>
      </c>
      <c r="G47" s="12">
        <v>18.82</v>
      </c>
      <c r="H47" s="12">
        <v>19.5</v>
      </c>
      <c r="I47" s="12">
        <v>20.399999999999999</v>
      </c>
      <c r="J47" s="13">
        <v>20.65</v>
      </c>
    </row>
    <row r="48" spans="2:10" ht="57.75" customHeight="1">
      <c r="B48" s="14"/>
      <c r="C48" s="1128" t="s">
        <v>4</v>
      </c>
      <c r="D48" s="1128"/>
      <c r="E48" s="1129"/>
      <c r="F48" s="15">
        <v>2.29</v>
      </c>
      <c r="G48" s="16">
        <v>2.71</v>
      </c>
      <c r="H48" s="16">
        <v>6.76</v>
      </c>
      <c r="I48" s="16">
        <v>8.7200000000000006</v>
      </c>
      <c r="J48" s="17">
        <v>8.25</v>
      </c>
    </row>
    <row r="49" spans="2:10" ht="57.75" customHeight="1" thickBot="1">
      <c r="B49" s="18"/>
      <c r="C49" s="1130" t="s">
        <v>5</v>
      </c>
      <c r="D49" s="1130"/>
      <c r="E49" s="1131"/>
      <c r="F49" s="19" t="s">
        <v>531</v>
      </c>
      <c r="G49" s="20" t="s">
        <v>532</v>
      </c>
      <c r="H49" s="20">
        <v>4.1900000000000004</v>
      </c>
      <c r="I49" s="20" t="s">
        <v>533</v>
      </c>
      <c r="J49" s="21" t="s">
        <v>534</v>
      </c>
    </row>
    <row r="50" spans="2:10"/>
  </sheetData>
  <sheetProtection algorithmName="SHA-512" hashValue="9wfL8DG8o9hBTQpSZXpe302tZvVkdgymeKJEju8WI9gU4sHTWgnu/COJLPerZJ3j3afDVO+36cSSK6BdgZjEBw==" saltValue="wgtTJLbjfqwQ2I9k7Jbg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7"/>
  <sheetViews>
    <sheetView showGridLines="0" zoomScale="70" zoomScaleNormal="70" zoomScaleSheetLayoutView="100" workbookViewId="0">
      <selection activeCell="J34" sqref="J34"/>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36" t="s">
        <v>535</v>
      </c>
      <c r="D34" s="1136"/>
      <c r="E34" s="1137"/>
      <c r="F34" s="32">
        <v>2.29</v>
      </c>
      <c r="G34" s="33">
        <v>2.7</v>
      </c>
      <c r="H34" s="33">
        <v>6.76</v>
      </c>
      <c r="I34" s="33">
        <v>8.7200000000000006</v>
      </c>
      <c r="J34" s="34">
        <v>8.25</v>
      </c>
      <c r="K34" s="22"/>
      <c r="L34" s="22"/>
      <c r="M34" s="22"/>
      <c r="N34" s="22"/>
      <c r="O34" s="22"/>
      <c r="P34" s="22"/>
    </row>
    <row r="35" spans="1:16" ht="39" customHeight="1">
      <c r="A35" s="22"/>
      <c r="B35" s="35"/>
      <c r="C35" s="1132" t="s">
        <v>536</v>
      </c>
      <c r="D35" s="1132"/>
      <c r="E35" s="1133"/>
      <c r="F35" s="36">
        <v>4.7</v>
      </c>
      <c r="G35" s="37">
        <v>5.55</v>
      </c>
      <c r="H35" s="37">
        <v>7.25</v>
      </c>
      <c r="I35" s="37">
        <v>8.86</v>
      </c>
      <c r="J35" s="38">
        <v>6.02</v>
      </c>
      <c r="K35" s="22"/>
      <c r="L35" s="22"/>
      <c r="M35" s="22"/>
      <c r="N35" s="22"/>
      <c r="O35" s="22"/>
      <c r="P35" s="22"/>
    </row>
    <row r="36" spans="1:16" ht="39" customHeight="1">
      <c r="A36" s="22"/>
      <c r="B36" s="35"/>
      <c r="C36" s="1132" t="s">
        <v>537</v>
      </c>
      <c r="D36" s="1132"/>
      <c r="E36" s="1133"/>
      <c r="F36" s="36">
        <v>4.88</v>
      </c>
      <c r="G36" s="37">
        <v>4.99</v>
      </c>
      <c r="H36" s="37">
        <v>5.04</v>
      </c>
      <c r="I36" s="37">
        <v>5.27</v>
      </c>
      <c r="J36" s="38">
        <v>5.63</v>
      </c>
      <c r="K36" s="22"/>
      <c r="L36" s="22"/>
      <c r="M36" s="22"/>
      <c r="N36" s="22"/>
      <c r="O36" s="22"/>
      <c r="P36" s="22"/>
    </row>
    <row r="37" spans="1:16" ht="39" customHeight="1">
      <c r="A37" s="22"/>
      <c r="B37" s="35"/>
      <c r="C37" s="1132" t="s">
        <v>538</v>
      </c>
      <c r="D37" s="1132"/>
      <c r="E37" s="1133"/>
      <c r="F37" s="36">
        <v>1.25</v>
      </c>
      <c r="G37" s="37">
        <v>2.13</v>
      </c>
      <c r="H37" s="37">
        <v>2.85</v>
      </c>
      <c r="I37" s="37">
        <v>3.6</v>
      </c>
      <c r="J37" s="38">
        <v>4.3099999999999996</v>
      </c>
      <c r="K37" s="22"/>
      <c r="L37" s="22"/>
      <c r="M37" s="22"/>
      <c r="N37" s="22"/>
      <c r="O37" s="22"/>
      <c r="P37" s="22"/>
    </row>
    <row r="38" spans="1:16" ht="39" customHeight="1">
      <c r="A38" s="22"/>
      <c r="B38" s="35"/>
      <c r="C38" s="1132" t="s">
        <v>539</v>
      </c>
      <c r="D38" s="1132"/>
      <c r="E38" s="1133"/>
      <c r="F38" s="36">
        <v>0.97</v>
      </c>
      <c r="G38" s="37">
        <v>0.93</v>
      </c>
      <c r="H38" s="37">
        <v>1.25</v>
      </c>
      <c r="I38" s="37">
        <v>2.16</v>
      </c>
      <c r="J38" s="38">
        <v>1.34</v>
      </c>
      <c r="K38" s="22"/>
      <c r="L38" s="22"/>
      <c r="M38" s="22"/>
      <c r="N38" s="22"/>
      <c r="O38" s="22"/>
      <c r="P38" s="22"/>
    </row>
    <row r="39" spans="1:16" ht="39" customHeight="1">
      <c r="A39" s="22"/>
      <c r="B39" s="35"/>
      <c r="C39" s="1132" t="s">
        <v>540</v>
      </c>
      <c r="D39" s="1132"/>
      <c r="E39" s="1133"/>
      <c r="F39" s="36">
        <v>0.77</v>
      </c>
      <c r="G39" s="37">
        <v>0.64</v>
      </c>
      <c r="H39" s="37">
        <v>0.61</v>
      </c>
      <c r="I39" s="37">
        <v>0.37</v>
      </c>
      <c r="J39" s="38">
        <v>0.31</v>
      </c>
      <c r="K39" s="22"/>
      <c r="L39" s="22"/>
      <c r="M39" s="22"/>
      <c r="N39" s="22"/>
      <c r="O39" s="22"/>
      <c r="P39" s="22"/>
    </row>
    <row r="40" spans="1:16" ht="39" customHeight="1">
      <c r="A40" s="22"/>
      <c r="B40" s="35"/>
      <c r="C40" s="1132" t="s">
        <v>541</v>
      </c>
      <c r="D40" s="1132"/>
      <c r="E40" s="1133"/>
      <c r="F40" s="36">
        <v>0.01</v>
      </c>
      <c r="G40" s="37">
        <v>0.01</v>
      </c>
      <c r="H40" s="37">
        <v>0.02</v>
      </c>
      <c r="I40" s="37">
        <v>0.01</v>
      </c>
      <c r="J40" s="38">
        <v>0.01</v>
      </c>
      <c r="K40" s="22"/>
      <c r="L40" s="22"/>
      <c r="M40" s="22"/>
      <c r="N40" s="22"/>
      <c r="O40" s="22"/>
      <c r="P40" s="22"/>
    </row>
    <row r="41" spans="1:16" ht="39" customHeight="1">
      <c r="A41" s="22"/>
      <c r="B41" s="35"/>
      <c r="C41" s="1132" t="s">
        <v>542</v>
      </c>
      <c r="D41" s="1132"/>
      <c r="E41" s="1133"/>
      <c r="F41" s="36">
        <v>0</v>
      </c>
      <c r="G41" s="37">
        <v>0</v>
      </c>
      <c r="H41" s="37">
        <v>0</v>
      </c>
      <c r="I41" s="37">
        <v>0</v>
      </c>
      <c r="J41" s="38">
        <v>0</v>
      </c>
      <c r="K41" s="22"/>
      <c r="L41" s="22"/>
      <c r="M41" s="22"/>
      <c r="N41" s="22"/>
      <c r="O41" s="22"/>
      <c r="P41" s="22"/>
    </row>
    <row r="42" spans="1:16" ht="39" customHeight="1">
      <c r="A42" s="22"/>
      <c r="B42" s="39"/>
      <c r="C42" s="1132" t="s">
        <v>543</v>
      </c>
      <c r="D42" s="1132"/>
      <c r="E42" s="1133"/>
      <c r="F42" s="36" t="s">
        <v>488</v>
      </c>
      <c r="G42" s="37" t="s">
        <v>488</v>
      </c>
      <c r="H42" s="37" t="s">
        <v>488</v>
      </c>
      <c r="I42" s="37" t="s">
        <v>488</v>
      </c>
      <c r="J42" s="38" t="s">
        <v>488</v>
      </c>
      <c r="K42" s="22"/>
      <c r="L42" s="22"/>
      <c r="M42" s="22"/>
      <c r="N42" s="22"/>
      <c r="O42" s="22"/>
      <c r="P42" s="22"/>
    </row>
    <row r="43" spans="1:16" ht="39" customHeight="1" thickBot="1">
      <c r="A43" s="22"/>
      <c r="B43" s="40"/>
      <c r="C43" s="1134" t="s">
        <v>544</v>
      </c>
      <c r="D43" s="1134"/>
      <c r="E43" s="1135"/>
      <c r="F43" s="41" t="s">
        <v>488</v>
      </c>
      <c r="G43" s="42" t="s">
        <v>488</v>
      </c>
      <c r="H43" s="42" t="s">
        <v>488</v>
      </c>
      <c r="I43" s="42" t="s">
        <v>488</v>
      </c>
      <c r="J43" s="43" t="s">
        <v>488</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row r="49" s="23" customFormat="1" ht="13.5" hidden="1" customHeight="1"/>
    <row r="50" s="23" customFormat="1" ht="13.5" hidden="1" customHeight="1"/>
    <row r="51" s="23" customFormat="1" ht="13.5" hidden="1" customHeight="1"/>
    <row r="52" s="23" customFormat="1" ht="13.5" hidden="1" customHeight="1"/>
    <row r="53" s="23" customFormat="1" ht="13.5" hidden="1" customHeight="1"/>
    <row r="54" s="23" customFormat="1" ht="13.5" hidden="1" customHeight="1"/>
    <row r="55" s="23" customFormat="1" ht="13.5" hidden="1" customHeight="1"/>
    <row r="56" s="23" customFormat="1" ht="13.5" hidden="1" customHeight="1"/>
    <row r="57" s="23" customFormat="1" ht="13.5" hidden="1" customHeight="1"/>
  </sheetData>
  <sheetProtection algorithmName="SHA-512" hashValue="dT9JsnPPKuTl6B29HYYrd6FLE7/Oj0vakfnuRidCOCCmY3VOXzRN5o8Seqt1UK4WtLEmmi4oGPSh2slJGZJ7jA==" saltValue="janue9g0STzbpvXvd7FZ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55" zoomScaleNormal="55"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c r="A45" s="46"/>
      <c r="B45" s="1138" t="s">
        <v>9</v>
      </c>
      <c r="C45" s="1139"/>
      <c r="D45" s="56"/>
      <c r="E45" s="1144" t="s">
        <v>10</v>
      </c>
      <c r="F45" s="1144"/>
      <c r="G45" s="1144"/>
      <c r="H45" s="1144"/>
      <c r="I45" s="1144"/>
      <c r="J45" s="1145"/>
      <c r="K45" s="57">
        <v>5583</v>
      </c>
      <c r="L45" s="58">
        <v>5656</v>
      </c>
      <c r="M45" s="58">
        <v>5566</v>
      </c>
      <c r="N45" s="58">
        <v>5297</v>
      </c>
      <c r="O45" s="59">
        <v>5342</v>
      </c>
      <c r="P45" s="46"/>
      <c r="Q45" s="46"/>
      <c r="R45" s="46"/>
      <c r="S45" s="46"/>
      <c r="T45" s="46"/>
      <c r="U45" s="46"/>
    </row>
    <row r="46" spans="1:21" ht="30.75" customHeight="1">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c r="A48" s="46"/>
      <c r="B48" s="1140"/>
      <c r="C48" s="1141"/>
      <c r="D48" s="60"/>
      <c r="E48" s="1146" t="s">
        <v>13</v>
      </c>
      <c r="F48" s="1146"/>
      <c r="G48" s="1146"/>
      <c r="H48" s="1146"/>
      <c r="I48" s="1146"/>
      <c r="J48" s="1147"/>
      <c r="K48" s="61">
        <v>2941</v>
      </c>
      <c r="L48" s="62">
        <v>2754</v>
      </c>
      <c r="M48" s="62">
        <v>2666</v>
      </c>
      <c r="N48" s="62">
        <v>2439</v>
      </c>
      <c r="O48" s="63">
        <v>2283</v>
      </c>
      <c r="P48" s="46"/>
      <c r="Q48" s="46"/>
      <c r="R48" s="46"/>
      <c r="S48" s="46"/>
      <c r="T48" s="46"/>
      <c r="U48" s="46"/>
    </row>
    <row r="49" spans="1:21" ht="30.75" customHeight="1">
      <c r="A49" s="46"/>
      <c r="B49" s="1140"/>
      <c r="C49" s="1141"/>
      <c r="D49" s="60"/>
      <c r="E49" s="1146" t="s">
        <v>14</v>
      </c>
      <c r="F49" s="1146"/>
      <c r="G49" s="1146"/>
      <c r="H49" s="1146"/>
      <c r="I49" s="1146"/>
      <c r="J49" s="1147"/>
      <c r="K49" s="61">
        <v>134</v>
      </c>
      <c r="L49" s="62">
        <v>157</v>
      </c>
      <c r="M49" s="62">
        <v>111</v>
      </c>
      <c r="N49" s="62">
        <v>18</v>
      </c>
      <c r="O49" s="63">
        <v>23</v>
      </c>
      <c r="P49" s="46"/>
      <c r="Q49" s="46"/>
      <c r="R49" s="46"/>
      <c r="S49" s="46"/>
      <c r="T49" s="46"/>
      <c r="U49" s="46"/>
    </row>
    <row r="50" spans="1:21" ht="30.75" customHeight="1">
      <c r="A50" s="46"/>
      <c r="B50" s="1140"/>
      <c r="C50" s="1141"/>
      <c r="D50" s="60"/>
      <c r="E50" s="1146" t="s">
        <v>15</v>
      </c>
      <c r="F50" s="1146"/>
      <c r="G50" s="1146"/>
      <c r="H50" s="1146"/>
      <c r="I50" s="1146"/>
      <c r="J50" s="1147"/>
      <c r="K50" s="61">
        <v>141</v>
      </c>
      <c r="L50" s="62">
        <v>125</v>
      </c>
      <c r="M50" s="62">
        <v>118</v>
      </c>
      <c r="N50" s="62">
        <v>111</v>
      </c>
      <c r="O50" s="63">
        <v>94</v>
      </c>
      <c r="P50" s="46"/>
      <c r="Q50" s="46"/>
      <c r="R50" s="46"/>
      <c r="S50" s="46"/>
      <c r="T50" s="46"/>
      <c r="U50" s="46"/>
    </row>
    <row r="51" spans="1:21" ht="30.75" customHeight="1">
      <c r="A51" s="46"/>
      <c r="B51" s="1142"/>
      <c r="C51" s="1143"/>
      <c r="D51" s="64"/>
      <c r="E51" s="1146" t="s">
        <v>16</v>
      </c>
      <c r="F51" s="1146"/>
      <c r="G51" s="1146"/>
      <c r="H51" s="1146"/>
      <c r="I51" s="1146"/>
      <c r="J51" s="1147"/>
      <c r="K51" s="61" t="s">
        <v>488</v>
      </c>
      <c r="L51" s="62" t="s">
        <v>488</v>
      </c>
      <c r="M51" s="62">
        <v>0</v>
      </c>
      <c r="N51" s="62">
        <v>0</v>
      </c>
      <c r="O51" s="63">
        <v>0</v>
      </c>
      <c r="P51" s="46"/>
      <c r="Q51" s="46"/>
      <c r="R51" s="46"/>
      <c r="S51" s="46"/>
      <c r="T51" s="46"/>
      <c r="U51" s="46"/>
    </row>
    <row r="52" spans="1:21" ht="30.75" customHeight="1">
      <c r="A52" s="46"/>
      <c r="B52" s="1148" t="s">
        <v>17</v>
      </c>
      <c r="C52" s="1149"/>
      <c r="D52" s="64"/>
      <c r="E52" s="1146" t="s">
        <v>18</v>
      </c>
      <c r="F52" s="1146"/>
      <c r="G52" s="1146"/>
      <c r="H52" s="1146"/>
      <c r="I52" s="1146"/>
      <c r="J52" s="1147"/>
      <c r="K52" s="61">
        <v>7760</v>
      </c>
      <c r="L52" s="62">
        <v>7818</v>
      </c>
      <c r="M52" s="62">
        <v>7878</v>
      </c>
      <c r="N52" s="62">
        <v>7573</v>
      </c>
      <c r="O52" s="63">
        <v>7653</v>
      </c>
      <c r="P52" s="46"/>
      <c r="Q52" s="46"/>
      <c r="R52" s="46"/>
      <c r="S52" s="46"/>
      <c r="T52" s="46"/>
      <c r="U52" s="46"/>
    </row>
    <row r="53" spans="1:21" ht="30.75" customHeight="1" thickBot="1">
      <c r="A53" s="46"/>
      <c r="B53" s="1150" t="s">
        <v>19</v>
      </c>
      <c r="C53" s="1151"/>
      <c r="D53" s="65"/>
      <c r="E53" s="1152" t="s">
        <v>20</v>
      </c>
      <c r="F53" s="1152"/>
      <c r="G53" s="1152"/>
      <c r="H53" s="1152"/>
      <c r="I53" s="1152"/>
      <c r="J53" s="1153"/>
      <c r="K53" s="66">
        <v>1039</v>
      </c>
      <c r="L53" s="67">
        <v>874</v>
      </c>
      <c r="M53" s="67">
        <v>583</v>
      </c>
      <c r="N53" s="67">
        <v>292</v>
      </c>
      <c r="O53" s="68">
        <v>89</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c r="B58" s="1154" t="s">
        <v>24</v>
      </c>
      <c r="C58" s="1155"/>
      <c r="D58" s="1160" t="s">
        <v>25</v>
      </c>
      <c r="E58" s="1161"/>
      <c r="F58" s="1161"/>
      <c r="G58" s="1161"/>
      <c r="H58" s="1161"/>
      <c r="I58" s="1161"/>
      <c r="J58" s="1162"/>
      <c r="K58" s="81"/>
      <c r="L58" s="82"/>
      <c r="M58" s="82"/>
      <c r="N58" s="82"/>
      <c r="O58" s="83"/>
    </row>
    <row r="59" spans="1:21" ht="31.5" customHeight="1">
      <c r="B59" s="1156"/>
      <c r="C59" s="1157"/>
      <c r="D59" s="1163" t="s">
        <v>26</v>
      </c>
      <c r="E59" s="1164"/>
      <c r="F59" s="1164"/>
      <c r="G59" s="1164"/>
      <c r="H59" s="1164"/>
      <c r="I59" s="1164"/>
      <c r="J59" s="1165"/>
      <c r="K59" s="84"/>
      <c r="L59" s="85"/>
      <c r="M59" s="85"/>
      <c r="N59" s="85"/>
      <c r="O59" s="86"/>
    </row>
    <row r="60" spans="1:21" ht="31.5" customHeight="1" thickBot="1">
      <c r="B60" s="1158"/>
      <c r="C60" s="1159"/>
      <c r="D60" s="1166" t="s">
        <v>27</v>
      </c>
      <c r="E60" s="1167"/>
      <c r="F60" s="1167"/>
      <c r="G60" s="1167"/>
      <c r="H60" s="1167"/>
      <c r="I60" s="1167"/>
      <c r="J60" s="1168"/>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row r="66" s="47" customFormat="1" ht="12.6" hidden="1" customHeight="1"/>
    <row r="67" s="47" customFormat="1" ht="12.6" hidden="1" customHeight="1"/>
  </sheetData>
  <sheetProtection algorithmName="SHA-512" hashValue="34tiHbXYkTiPquR06BBfcvo3sdoI0hjv1/M4cKQ4yfe13xFyQjuyssVsU3lF7FpJGd0or5DZz4wKhDeum/kKow==" saltValue="YOjwk8tIDqRZEHaCOZUq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s="94" customFormat="1" ht="15" customHeight="1"/>
    <row r="2" s="94" customFormat="1" ht="15" customHeight="1"/>
    <row r="3" s="94" customFormat="1" ht="15" customHeight="1"/>
    <row r="4" s="94" customFormat="1" ht="15" customHeight="1"/>
    <row r="5" s="94" customFormat="1" ht="15" customHeight="1"/>
    <row r="6" s="94" customFormat="1" ht="15" customHeight="1"/>
    <row r="7" s="94" customFormat="1" ht="15" customHeight="1"/>
    <row r="8" s="94" customFormat="1" ht="15" customHeight="1"/>
    <row r="9" s="94" customFormat="1" ht="15" customHeight="1"/>
    <row r="10" s="94" customFormat="1" ht="15" customHeight="1"/>
    <row r="11" s="94" customFormat="1" ht="15" customHeight="1"/>
    <row r="12" s="94" customFormat="1" ht="15" customHeight="1"/>
    <row r="13" s="94" customFormat="1" ht="15" customHeight="1"/>
    <row r="14" s="94" customFormat="1" ht="15" customHeight="1"/>
    <row r="15" s="94" customFormat="1" ht="15" customHeight="1"/>
    <row r="16" s="94" customFormat="1" ht="15" customHeight="1"/>
    <row r="17" s="94" customFormat="1" ht="15" customHeight="1"/>
    <row r="18" s="94" customFormat="1" ht="15" customHeight="1"/>
    <row r="19" s="94" customFormat="1" ht="15" customHeight="1"/>
    <row r="20" s="94" customFormat="1" ht="15" customHeight="1"/>
    <row r="21" s="94" customFormat="1" ht="15" customHeight="1"/>
    <row r="22" s="94" customFormat="1" ht="15" customHeight="1"/>
    <row r="23" s="94" customFormat="1" ht="15" customHeight="1"/>
    <row r="24" s="94" customFormat="1" ht="15" customHeight="1"/>
    <row r="25" s="94" customFormat="1" ht="15" customHeight="1"/>
    <row r="26" s="94" customFormat="1" ht="15" customHeight="1"/>
    <row r="27" s="94" customFormat="1" ht="15" customHeight="1"/>
    <row r="28" s="94" customFormat="1" ht="15" customHeight="1"/>
    <row r="29" s="94" customFormat="1" ht="15" customHeight="1"/>
    <row r="30" s="94" customFormat="1" ht="15" customHeight="1"/>
    <row r="31" s="94" customFormat="1" ht="15" customHeight="1"/>
    <row r="32" s="94"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526</v>
      </c>
      <c r="J40" s="101" t="s">
        <v>527</v>
      </c>
      <c r="K40" s="101" t="s">
        <v>528</v>
      </c>
      <c r="L40" s="101" t="s">
        <v>529</v>
      </c>
      <c r="M40" s="102" t="s">
        <v>530</v>
      </c>
    </row>
    <row r="41" spans="2:13" ht="27.75" customHeight="1">
      <c r="B41" s="1169" t="s">
        <v>30</v>
      </c>
      <c r="C41" s="1170"/>
      <c r="D41" s="103"/>
      <c r="E41" s="1175" t="s">
        <v>31</v>
      </c>
      <c r="F41" s="1175"/>
      <c r="G41" s="1175"/>
      <c r="H41" s="1176"/>
      <c r="I41" s="342">
        <v>50445</v>
      </c>
      <c r="J41" s="343">
        <v>53372</v>
      </c>
      <c r="K41" s="343">
        <v>56769</v>
      </c>
      <c r="L41" s="343">
        <v>54982</v>
      </c>
      <c r="M41" s="344">
        <v>54720</v>
      </c>
    </row>
    <row r="42" spans="2:13" ht="27.75" customHeight="1">
      <c r="B42" s="1171"/>
      <c r="C42" s="1172"/>
      <c r="D42" s="104"/>
      <c r="E42" s="1177" t="s">
        <v>32</v>
      </c>
      <c r="F42" s="1177"/>
      <c r="G42" s="1177"/>
      <c r="H42" s="1178"/>
      <c r="I42" s="345">
        <v>894</v>
      </c>
      <c r="J42" s="346">
        <v>840</v>
      </c>
      <c r="K42" s="346">
        <v>728</v>
      </c>
      <c r="L42" s="346">
        <v>632</v>
      </c>
      <c r="M42" s="347">
        <v>591</v>
      </c>
    </row>
    <row r="43" spans="2:13" ht="27.75" customHeight="1">
      <c r="B43" s="1171"/>
      <c r="C43" s="1172"/>
      <c r="D43" s="104"/>
      <c r="E43" s="1177" t="s">
        <v>33</v>
      </c>
      <c r="F43" s="1177"/>
      <c r="G43" s="1177"/>
      <c r="H43" s="1178"/>
      <c r="I43" s="345">
        <v>29963</v>
      </c>
      <c r="J43" s="346">
        <v>28080</v>
      </c>
      <c r="K43" s="346">
        <v>22955</v>
      </c>
      <c r="L43" s="346">
        <v>20640</v>
      </c>
      <c r="M43" s="347">
        <v>21321</v>
      </c>
    </row>
    <row r="44" spans="2:13" ht="27.75" customHeight="1">
      <c r="B44" s="1171"/>
      <c r="C44" s="1172"/>
      <c r="D44" s="104"/>
      <c r="E44" s="1177" t="s">
        <v>34</v>
      </c>
      <c r="F44" s="1177"/>
      <c r="G44" s="1177"/>
      <c r="H44" s="1178"/>
      <c r="I44" s="345">
        <v>376</v>
      </c>
      <c r="J44" s="346">
        <v>271</v>
      </c>
      <c r="K44" s="346">
        <v>190</v>
      </c>
      <c r="L44" s="346">
        <v>227</v>
      </c>
      <c r="M44" s="347">
        <v>267</v>
      </c>
    </row>
    <row r="45" spans="2:13" ht="27.75" customHeight="1">
      <c r="B45" s="1171"/>
      <c r="C45" s="1172"/>
      <c r="D45" s="104"/>
      <c r="E45" s="1177" t="s">
        <v>35</v>
      </c>
      <c r="F45" s="1177"/>
      <c r="G45" s="1177"/>
      <c r="H45" s="1178"/>
      <c r="I45" s="345">
        <v>9696</v>
      </c>
      <c r="J45" s="346">
        <v>9655</v>
      </c>
      <c r="K45" s="346">
        <v>9500</v>
      </c>
      <c r="L45" s="346">
        <v>10074</v>
      </c>
      <c r="M45" s="347">
        <v>9895</v>
      </c>
    </row>
    <row r="46" spans="2:13" ht="27.75" customHeight="1">
      <c r="B46" s="1171"/>
      <c r="C46" s="1172"/>
      <c r="D46" s="105"/>
      <c r="E46" s="1177" t="s">
        <v>36</v>
      </c>
      <c r="F46" s="1177"/>
      <c r="G46" s="1177"/>
      <c r="H46" s="1178"/>
      <c r="I46" s="345">
        <v>179</v>
      </c>
      <c r="J46" s="346">
        <v>202</v>
      </c>
      <c r="K46" s="346">
        <v>175</v>
      </c>
      <c r="L46" s="346">
        <v>82</v>
      </c>
      <c r="M46" s="347">
        <v>40</v>
      </c>
    </row>
    <row r="47" spans="2:13" ht="27.75" customHeight="1">
      <c r="B47" s="1171"/>
      <c r="C47" s="1172"/>
      <c r="D47" s="106"/>
      <c r="E47" s="1179" t="s">
        <v>37</v>
      </c>
      <c r="F47" s="1180"/>
      <c r="G47" s="1180"/>
      <c r="H47" s="1181"/>
      <c r="I47" s="345" t="s">
        <v>488</v>
      </c>
      <c r="J47" s="346" t="s">
        <v>488</v>
      </c>
      <c r="K47" s="346" t="s">
        <v>488</v>
      </c>
      <c r="L47" s="346" t="s">
        <v>488</v>
      </c>
      <c r="M47" s="347" t="s">
        <v>488</v>
      </c>
    </row>
    <row r="48" spans="2:13" ht="27.75" customHeight="1">
      <c r="B48" s="1171"/>
      <c r="C48" s="1172"/>
      <c r="D48" s="104"/>
      <c r="E48" s="1177" t="s">
        <v>38</v>
      </c>
      <c r="F48" s="1177"/>
      <c r="G48" s="1177"/>
      <c r="H48" s="1178"/>
      <c r="I48" s="345" t="s">
        <v>488</v>
      </c>
      <c r="J48" s="346" t="s">
        <v>488</v>
      </c>
      <c r="K48" s="346" t="s">
        <v>488</v>
      </c>
      <c r="L48" s="346" t="s">
        <v>488</v>
      </c>
      <c r="M48" s="347" t="s">
        <v>488</v>
      </c>
    </row>
    <row r="49" spans="2:13" ht="27.75" customHeight="1">
      <c r="B49" s="1173"/>
      <c r="C49" s="1174"/>
      <c r="D49" s="104"/>
      <c r="E49" s="1177" t="s">
        <v>39</v>
      </c>
      <c r="F49" s="1177"/>
      <c r="G49" s="1177"/>
      <c r="H49" s="1178"/>
      <c r="I49" s="345" t="s">
        <v>488</v>
      </c>
      <c r="J49" s="346" t="s">
        <v>488</v>
      </c>
      <c r="K49" s="346" t="s">
        <v>488</v>
      </c>
      <c r="L49" s="346" t="s">
        <v>488</v>
      </c>
      <c r="M49" s="347" t="s">
        <v>488</v>
      </c>
    </row>
    <row r="50" spans="2:13" ht="27.75" customHeight="1">
      <c r="B50" s="1182" t="s">
        <v>40</v>
      </c>
      <c r="C50" s="1183"/>
      <c r="D50" s="107"/>
      <c r="E50" s="1177" t="s">
        <v>41</v>
      </c>
      <c r="F50" s="1177"/>
      <c r="G50" s="1177"/>
      <c r="H50" s="1178"/>
      <c r="I50" s="345">
        <v>15394</v>
      </c>
      <c r="J50" s="346">
        <v>15141</v>
      </c>
      <c r="K50" s="346">
        <v>15476</v>
      </c>
      <c r="L50" s="346">
        <v>14831</v>
      </c>
      <c r="M50" s="347">
        <v>14484</v>
      </c>
    </row>
    <row r="51" spans="2:13" ht="27.75" customHeight="1">
      <c r="B51" s="1171"/>
      <c r="C51" s="1172"/>
      <c r="D51" s="104"/>
      <c r="E51" s="1177" t="s">
        <v>42</v>
      </c>
      <c r="F51" s="1177"/>
      <c r="G51" s="1177"/>
      <c r="H51" s="1178"/>
      <c r="I51" s="345">
        <v>10362</v>
      </c>
      <c r="J51" s="346">
        <v>10576</v>
      </c>
      <c r="K51" s="346">
        <v>11128</v>
      </c>
      <c r="L51" s="346">
        <v>11259</v>
      </c>
      <c r="M51" s="347">
        <v>11478</v>
      </c>
    </row>
    <row r="52" spans="2:13" ht="27.75" customHeight="1">
      <c r="B52" s="1173"/>
      <c r="C52" s="1174"/>
      <c r="D52" s="104"/>
      <c r="E52" s="1177" t="s">
        <v>43</v>
      </c>
      <c r="F52" s="1177"/>
      <c r="G52" s="1177"/>
      <c r="H52" s="1178"/>
      <c r="I52" s="345">
        <v>65674</v>
      </c>
      <c r="J52" s="346">
        <v>66779</v>
      </c>
      <c r="K52" s="346">
        <v>68333</v>
      </c>
      <c r="L52" s="346">
        <v>65272</v>
      </c>
      <c r="M52" s="347">
        <v>62620</v>
      </c>
    </row>
    <row r="53" spans="2:13" ht="27.75" customHeight="1" thickBot="1">
      <c r="B53" s="1184" t="s">
        <v>19</v>
      </c>
      <c r="C53" s="1185"/>
      <c r="D53" s="108"/>
      <c r="E53" s="1186" t="s">
        <v>44</v>
      </c>
      <c r="F53" s="1186"/>
      <c r="G53" s="1186"/>
      <c r="H53" s="1187"/>
      <c r="I53" s="348">
        <v>123</v>
      </c>
      <c r="J53" s="349">
        <v>-77</v>
      </c>
      <c r="K53" s="349">
        <v>-4619</v>
      </c>
      <c r="L53" s="349">
        <v>-4726</v>
      </c>
      <c r="M53" s="350">
        <v>-1748</v>
      </c>
    </row>
    <row r="54" spans="2:13" ht="27.75" customHeight="1">
      <c r="B54" s="109"/>
      <c r="C54" s="110"/>
      <c r="D54" s="110"/>
      <c r="E54" s="111"/>
      <c r="F54" s="111"/>
      <c r="G54" s="111"/>
      <c r="H54" s="111"/>
      <c r="I54" s="112"/>
      <c r="J54" s="112"/>
      <c r="K54" s="112"/>
      <c r="L54" s="112"/>
      <c r="M54" s="112"/>
    </row>
    <row r="55" spans="2:13"/>
  </sheetData>
  <sheetProtection algorithmName="SHA-512" hashValue="OiWXfjEgIP5eRWbnZXuwitTKhlNURk/qD+SjaSt6ydvXlKneMSuwwgyCiG1BaSY1SX1llgyxvk6O7e8XOhMNkw==" saltValue="JWjOxjZXyOWQ/JXEZAzX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55" zoomScaleNormal="55" zoomScaleSheetLayoutView="100" workbookViewId="0">
      <selection activeCell="L27" sqref="L2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528</v>
      </c>
      <c r="G54" s="117" t="s">
        <v>529</v>
      </c>
      <c r="H54" s="118" t="s">
        <v>530</v>
      </c>
    </row>
    <row r="55" spans="2:8" ht="52.5" customHeight="1">
      <c r="B55" s="119"/>
      <c r="C55" s="1196" t="s">
        <v>46</v>
      </c>
      <c r="D55" s="1196"/>
      <c r="E55" s="1197"/>
      <c r="F55" s="120">
        <v>7924</v>
      </c>
      <c r="G55" s="120">
        <v>8011</v>
      </c>
      <c r="H55" s="121">
        <v>8322</v>
      </c>
    </row>
    <row r="56" spans="2:8" ht="52.5" customHeight="1">
      <c r="B56" s="122"/>
      <c r="C56" s="1198" t="s">
        <v>47</v>
      </c>
      <c r="D56" s="1198"/>
      <c r="E56" s="1199"/>
      <c r="F56" s="123" t="s">
        <v>488</v>
      </c>
      <c r="G56" s="123" t="s">
        <v>488</v>
      </c>
      <c r="H56" s="124" t="s">
        <v>488</v>
      </c>
    </row>
    <row r="57" spans="2:8" ht="53.25" customHeight="1">
      <c r="B57" s="122"/>
      <c r="C57" s="1200" t="s">
        <v>48</v>
      </c>
      <c r="D57" s="1200"/>
      <c r="E57" s="1201"/>
      <c r="F57" s="125">
        <v>6517</v>
      </c>
      <c r="G57" s="125">
        <v>5671</v>
      </c>
      <c r="H57" s="126">
        <v>6601</v>
      </c>
    </row>
    <row r="58" spans="2:8" ht="45.75" customHeight="1">
      <c r="B58" s="127"/>
      <c r="C58" s="1188" t="s">
        <v>563</v>
      </c>
      <c r="D58" s="1189"/>
      <c r="E58" s="1190"/>
      <c r="F58" s="128">
        <v>3710</v>
      </c>
      <c r="G58" s="128">
        <v>3416</v>
      </c>
      <c r="H58" s="129">
        <v>2948</v>
      </c>
    </row>
    <row r="59" spans="2:8" ht="45.75" customHeight="1">
      <c r="B59" s="127"/>
      <c r="C59" s="1188" t="s">
        <v>564</v>
      </c>
      <c r="D59" s="1189"/>
      <c r="E59" s="1190"/>
      <c r="F59" s="128" t="s">
        <v>562</v>
      </c>
      <c r="G59" s="128" t="s">
        <v>562</v>
      </c>
      <c r="H59" s="129">
        <v>2000</v>
      </c>
    </row>
    <row r="60" spans="2:8" ht="45.75" customHeight="1">
      <c r="B60" s="127"/>
      <c r="C60" s="1188" t="s">
        <v>565</v>
      </c>
      <c r="D60" s="1189"/>
      <c r="E60" s="1190"/>
      <c r="F60" s="128">
        <v>576</v>
      </c>
      <c r="G60" s="128">
        <v>579</v>
      </c>
      <c r="H60" s="129">
        <v>818</v>
      </c>
    </row>
    <row r="61" spans="2:8" ht="45.75" customHeight="1">
      <c r="B61" s="127"/>
      <c r="C61" s="1188" t="s">
        <v>566</v>
      </c>
      <c r="D61" s="1189"/>
      <c r="E61" s="1190"/>
      <c r="F61" s="128">
        <v>1512</v>
      </c>
      <c r="G61" s="128">
        <v>1264</v>
      </c>
      <c r="H61" s="129">
        <v>495</v>
      </c>
    </row>
    <row r="62" spans="2:8" ht="45.75" customHeight="1" thickBot="1">
      <c r="B62" s="130"/>
      <c r="C62" s="1191" t="s">
        <v>567</v>
      </c>
      <c r="D62" s="1192"/>
      <c r="E62" s="1193"/>
      <c r="F62" s="131">
        <v>526</v>
      </c>
      <c r="G62" s="131">
        <v>303</v>
      </c>
      <c r="H62" s="132">
        <v>218</v>
      </c>
    </row>
    <row r="63" spans="2:8" ht="52.5" customHeight="1" thickBot="1">
      <c r="B63" s="133"/>
      <c r="C63" s="1194" t="s">
        <v>49</v>
      </c>
      <c r="D63" s="1194"/>
      <c r="E63" s="1195"/>
      <c r="F63" s="134">
        <v>14441</v>
      </c>
      <c r="G63" s="134">
        <v>13681</v>
      </c>
      <c r="H63" s="135">
        <v>14923</v>
      </c>
    </row>
    <row r="64" spans="2:8"/>
    <row r="65" s="1" customFormat="1" ht="13.5" hidden="1" customHeight="1"/>
    <row r="66" s="1" customFormat="1" ht="13.5" hidden="1" customHeight="1"/>
    <row r="67" s="1" customFormat="1" ht="13.5" hidden="1" customHeight="1"/>
    <row r="68" s="1" customFormat="1" ht="13.5" hidden="1" customHeight="1"/>
    <row r="69" s="1" customFormat="1" ht="13.5" hidden="1" customHeight="1"/>
    <row r="70" s="1" customFormat="1" ht="13.5" hidden="1" customHeight="1"/>
    <row r="71" s="1" customFormat="1" ht="13.5" hidden="1" customHeight="1"/>
    <row r="72" s="1" customFormat="1" ht="13.5" hidden="1" customHeight="1"/>
    <row r="73" s="1" customFormat="1" ht="13.5" hidden="1" customHeight="1"/>
    <row r="74" s="1" customFormat="1" ht="13.5" hidden="1" customHeight="1"/>
    <row r="75" s="1" customFormat="1" ht="13.5" hidden="1" customHeight="1"/>
    <row r="76" s="1" customFormat="1" ht="13.5" hidden="1" customHeight="1"/>
  </sheetData>
  <sheetProtection algorithmName="SHA-512" hashValue="lJH5Hi/Q8P/GQjzZx+Mns1/QgAoaYrSDDeTG77fCmSUKgaFNVAxfnamEUU9nMxju65NE0PqVY3t/8EzGx/zDEQ==" saltValue="fc9ee3G5LJWb0H7QjCj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525</v>
      </c>
      <c r="G2" s="149"/>
      <c r="H2" s="150"/>
    </row>
    <row r="3" spans="1:8">
      <c r="A3" s="146" t="s">
        <v>518</v>
      </c>
      <c r="B3" s="151"/>
      <c r="C3" s="152"/>
      <c r="D3" s="153">
        <v>79752</v>
      </c>
      <c r="E3" s="154"/>
      <c r="F3" s="155">
        <v>56662</v>
      </c>
      <c r="G3" s="156"/>
      <c r="H3" s="157"/>
    </row>
    <row r="4" spans="1:8">
      <c r="A4" s="158"/>
      <c r="B4" s="159"/>
      <c r="C4" s="160"/>
      <c r="D4" s="161">
        <v>39509</v>
      </c>
      <c r="E4" s="162"/>
      <c r="F4" s="163">
        <v>34709</v>
      </c>
      <c r="G4" s="164"/>
      <c r="H4" s="165"/>
    </row>
    <row r="5" spans="1:8">
      <c r="A5" s="146" t="s">
        <v>520</v>
      </c>
      <c r="B5" s="151"/>
      <c r="C5" s="152"/>
      <c r="D5" s="153">
        <v>87743</v>
      </c>
      <c r="E5" s="154"/>
      <c r="F5" s="155">
        <v>60285</v>
      </c>
      <c r="G5" s="156"/>
      <c r="H5" s="157"/>
    </row>
    <row r="6" spans="1:8">
      <c r="A6" s="158"/>
      <c r="B6" s="159"/>
      <c r="C6" s="160"/>
      <c r="D6" s="161">
        <v>59726</v>
      </c>
      <c r="E6" s="162"/>
      <c r="F6" s="163">
        <v>36445</v>
      </c>
      <c r="G6" s="164"/>
      <c r="H6" s="165"/>
    </row>
    <row r="7" spans="1:8">
      <c r="A7" s="146" t="s">
        <v>521</v>
      </c>
      <c r="B7" s="151"/>
      <c r="C7" s="152"/>
      <c r="D7" s="153">
        <v>69050</v>
      </c>
      <c r="E7" s="154"/>
      <c r="F7" s="155">
        <v>52714</v>
      </c>
      <c r="G7" s="156"/>
      <c r="H7" s="157"/>
    </row>
    <row r="8" spans="1:8">
      <c r="A8" s="158"/>
      <c r="B8" s="159"/>
      <c r="C8" s="160"/>
      <c r="D8" s="161">
        <v>51818</v>
      </c>
      <c r="E8" s="162"/>
      <c r="F8" s="163">
        <v>29032</v>
      </c>
      <c r="G8" s="164"/>
      <c r="H8" s="165"/>
    </row>
    <row r="9" spans="1:8">
      <c r="A9" s="146" t="s">
        <v>522</v>
      </c>
      <c r="B9" s="151"/>
      <c r="C9" s="152"/>
      <c r="D9" s="153">
        <v>37319</v>
      </c>
      <c r="E9" s="154"/>
      <c r="F9" s="155">
        <v>46001</v>
      </c>
      <c r="G9" s="156"/>
      <c r="H9" s="157"/>
    </row>
    <row r="10" spans="1:8">
      <c r="A10" s="158"/>
      <c r="B10" s="159"/>
      <c r="C10" s="160"/>
      <c r="D10" s="161">
        <v>23634</v>
      </c>
      <c r="E10" s="162"/>
      <c r="F10" s="163">
        <v>27974</v>
      </c>
      <c r="G10" s="164"/>
      <c r="H10" s="165"/>
    </row>
    <row r="11" spans="1:8">
      <c r="A11" s="146" t="s">
        <v>523</v>
      </c>
      <c r="B11" s="151"/>
      <c r="C11" s="152"/>
      <c r="D11" s="153">
        <v>50363</v>
      </c>
      <c r="E11" s="154"/>
      <c r="F11" s="155">
        <v>52878</v>
      </c>
      <c r="G11" s="156"/>
      <c r="H11" s="157"/>
    </row>
    <row r="12" spans="1:8">
      <c r="A12" s="158"/>
      <c r="B12" s="159"/>
      <c r="C12" s="166"/>
      <c r="D12" s="161">
        <v>29579</v>
      </c>
      <c r="E12" s="162"/>
      <c r="F12" s="163">
        <v>32136</v>
      </c>
      <c r="G12" s="164"/>
      <c r="H12" s="165"/>
    </row>
    <row r="13" spans="1:8">
      <c r="A13" s="146"/>
      <c r="B13" s="151"/>
      <c r="C13" s="152"/>
      <c r="D13" s="153">
        <v>64845</v>
      </c>
      <c r="E13" s="154"/>
      <c r="F13" s="155">
        <v>53708</v>
      </c>
      <c r="G13" s="167"/>
      <c r="H13" s="157"/>
    </row>
    <row r="14" spans="1:8">
      <c r="A14" s="158"/>
      <c r="B14" s="159"/>
      <c r="C14" s="160"/>
      <c r="D14" s="161">
        <v>40853</v>
      </c>
      <c r="E14" s="162"/>
      <c r="F14" s="163">
        <v>32059</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2.29</v>
      </c>
      <c r="C19" s="168">
        <f>ROUND(VALUE(SUBSTITUTE(実質収支比率等に係る経年分析!G$48,"▲","-")),2)</f>
        <v>2.71</v>
      </c>
      <c r="D19" s="168">
        <f>ROUND(VALUE(SUBSTITUTE(実質収支比率等に係る経年分析!H$48,"▲","-")),2)</f>
        <v>6.76</v>
      </c>
      <c r="E19" s="168">
        <f>ROUND(VALUE(SUBSTITUTE(実質収支比率等に係る経年分析!I$48,"▲","-")),2)</f>
        <v>8.7200000000000006</v>
      </c>
      <c r="F19" s="168">
        <f>ROUND(VALUE(SUBSTITUTE(実質収支比率等に係る経年分析!J$48,"▲","-")),2)</f>
        <v>8.25</v>
      </c>
    </row>
    <row r="20" spans="1:11">
      <c r="A20" s="168" t="s">
        <v>53</v>
      </c>
      <c r="B20" s="168">
        <f>ROUND(VALUE(SUBSTITUTE(実質収支比率等に係る経年分析!F$47,"▲","-")),2)</f>
        <v>21.56</v>
      </c>
      <c r="C20" s="168">
        <f>ROUND(VALUE(SUBSTITUTE(実質収支比率等に係る経年分析!G$47,"▲","-")),2)</f>
        <v>18.82</v>
      </c>
      <c r="D20" s="168">
        <f>ROUND(VALUE(SUBSTITUTE(実質収支比率等に係る経年分析!H$47,"▲","-")),2)</f>
        <v>19.5</v>
      </c>
      <c r="E20" s="168">
        <f>ROUND(VALUE(SUBSTITUTE(実質収支比率等に係る経年分析!I$47,"▲","-")),2)</f>
        <v>20.399999999999999</v>
      </c>
      <c r="F20" s="168">
        <f>ROUND(VALUE(SUBSTITUTE(実質収支比率等に係る経年分析!J$47,"▲","-")),2)</f>
        <v>20.65</v>
      </c>
    </row>
    <row r="21" spans="1:11">
      <c r="A21" s="168" t="s">
        <v>54</v>
      </c>
      <c r="B21" s="168">
        <f>IF(ISNUMBER(VALUE(SUBSTITUTE(実質収支比率等に係る経年分析!F$49,"▲","-"))),ROUND(VALUE(SUBSTITUTE(実質収支比率等に係る経年分析!F$49,"▲","-")),2),NA())</f>
        <v>-3.37</v>
      </c>
      <c r="C21" s="168">
        <f>IF(ISNUMBER(VALUE(SUBSTITUTE(実質収支比率等に係る経年分析!G$49,"▲","-"))),ROUND(VALUE(SUBSTITUTE(実質収支比率等に係る経年分析!G$49,"▲","-")),2),NA())</f>
        <v>-2.91</v>
      </c>
      <c r="D21" s="168">
        <f>IF(ISNUMBER(VALUE(SUBSTITUTE(実質収支比率等に係る経年分析!H$49,"▲","-"))),ROUND(VALUE(SUBSTITUTE(実質収支比率等に係る経年分析!H$49,"▲","-")),2),NA())</f>
        <v>4.1900000000000004</v>
      </c>
      <c r="E21" s="168">
        <f>IF(ISNUMBER(VALUE(SUBSTITUTE(実質収支比率等に係る経年分析!I$49,"▲","-"))),ROUND(VALUE(SUBSTITUTE(実質収支比率等に係る経年分析!I$49,"▲","-")),2),NA())</f>
        <v>-1.56</v>
      </c>
      <c r="F21" s="168">
        <f>IF(ISNUMBER(VALUE(SUBSTITUTE(実質収支比率等に係る経年分析!J$49,"▲","-"))),ROUND(VALUE(SUBSTITUTE(実質収支比率等に係る経年分析!J$49,"▲","-")),2),NA())</f>
        <v>-3.74</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1.34</v>
      </c>
    </row>
    <row r="33" spans="1:16">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2.13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4.3099999999999996</v>
      </c>
    </row>
    <row r="34" spans="1:16">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5.27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5.63</v>
      </c>
    </row>
    <row r="35" spans="1:16">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6.02</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2.29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8.7200000000000006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8.25</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7760</v>
      </c>
      <c r="E42" s="170"/>
      <c r="F42" s="170"/>
      <c r="G42" s="170">
        <f>'実質公債費比率（分子）の構造'!L$52</f>
        <v>7818</v>
      </c>
      <c r="H42" s="170"/>
      <c r="I42" s="170"/>
      <c r="J42" s="170">
        <f>'実質公債費比率（分子）の構造'!M$52</f>
        <v>7878</v>
      </c>
      <c r="K42" s="170"/>
      <c r="L42" s="170"/>
      <c r="M42" s="170">
        <f>'実質公債費比率（分子）の構造'!N$52</f>
        <v>7573</v>
      </c>
      <c r="N42" s="170"/>
      <c r="O42" s="170"/>
      <c r="P42" s="170">
        <f>'実質公債費比率（分子）の構造'!O$52</f>
        <v>7653</v>
      </c>
    </row>
    <row r="43" spans="1:16">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c r="A44" s="170" t="s">
        <v>62</v>
      </c>
      <c r="B44" s="170">
        <f>'実質公債費比率（分子）の構造'!K$50</f>
        <v>141</v>
      </c>
      <c r="C44" s="170"/>
      <c r="D44" s="170"/>
      <c r="E44" s="170">
        <f>'実質公債費比率（分子）の構造'!L$50</f>
        <v>125</v>
      </c>
      <c r="F44" s="170"/>
      <c r="G44" s="170"/>
      <c r="H44" s="170">
        <f>'実質公債費比率（分子）の構造'!M$50</f>
        <v>118</v>
      </c>
      <c r="I44" s="170"/>
      <c r="J44" s="170"/>
      <c r="K44" s="170">
        <f>'実質公債費比率（分子）の構造'!N$50</f>
        <v>111</v>
      </c>
      <c r="L44" s="170"/>
      <c r="M44" s="170"/>
      <c r="N44" s="170">
        <f>'実質公債費比率（分子）の構造'!O$50</f>
        <v>94</v>
      </c>
      <c r="O44" s="170"/>
      <c r="P44" s="170"/>
    </row>
    <row r="45" spans="1:16">
      <c r="A45" s="170" t="s">
        <v>63</v>
      </c>
      <c r="B45" s="170">
        <f>'実質公債費比率（分子）の構造'!K$49</f>
        <v>134</v>
      </c>
      <c r="C45" s="170"/>
      <c r="D45" s="170"/>
      <c r="E45" s="170">
        <f>'実質公債費比率（分子）の構造'!L$49</f>
        <v>157</v>
      </c>
      <c r="F45" s="170"/>
      <c r="G45" s="170"/>
      <c r="H45" s="170">
        <f>'実質公債費比率（分子）の構造'!M$49</f>
        <v>111</v>
      </c>
      <c r="I45" s="170"/>
      <c r="J45" s="170"/>
      <c r="K45" s="170">
        <f>'実質公債費比率（分子）の構造'!N$49</f>
        <v>18</v>
      </c>
      <c r="L45" s="170"/>
      <c r="M45" s="170"/>
      <c r="N45" s="170">
        <f>'実質公債費比率（分子）の構造'!O$49</f>
        <v>23</v>
      </c>
      <c r="O45" s="170"/>
      <c r="P45" s="170"/>
    </row>
    <row r="46" spans="1:16">
      <c r="A46" s="170" t="s">
        <v>64</v>
      </c>
      <c r="B46" s="170">
        <f>'実質公債費比率（分子）の構造'!K$48</f>
        <v>2941</v>
      </c>
      <c r="C46" s="170"/>
      <c r="D46" s="170"/>
      <c r="E46" s="170">
        <f>'実質公債費比率（分子）の構造'!L$48</f>
        <v>2754</v>
      </c>
      <c r="F46" s="170"/>
      <c r="G46" s="170"/>
      <c r="H46" s="170">
        <f>'実質公債費比率（分子）の構造'!M$48</f>
        <v>2666</v>
      </c>
      <c r="I46" s="170"/>
      <c r="J46" s="170"/>
      <c r="K46" s="170">
        <f>'実質公債費比率（分子）の構造'!N$48</f>
        <v>2439</v>
      </c>
      <c r="L46" s="170"/>
      <c r="M46" s="170"/>
      <c r="N46" s="170">
        <f>'実質公債費比率（分子）の構造'!O$48</f>
        <v>2283</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5583</v>
      </c>
      <c r="C49" s="170"/>
      <c r="D49" s="170"/>
      <c r="E49" s="170">
        <f>'実質公債費比率（分子）の構造'!L$45</f>
        <v>5656</v>
      </c>
      <c r="F49" s="170"/>
      <c r="G49" s="170"/>
      <c r="H49" s="170">
        <f>'実質公債費比率（分子）の構造'!M$45</f>
        <v>5566</v>
      </c>
      <c r="I49" s="170"/>
      <c r="J49" s="170"/>
      <c r="K49" s="170">
        <f>'実質公債費比率（分子）の構造'!N$45</f>
        <v>5297</v>
      </c>
      <c r="L49" s="170"/>
      <c r="M49" s="170"/>
      <c r="N49" s="170">
        <f>'実質公債費比率（分子）の構造'!O$45</f>
        <v>5342</v>
      </c>
      <c r="O49" s="170"/>
      <c r="P49" s="170"/>
    </row>
    <row r="50" spans="1:16">
      <c r="A50" s="170" t="s">
        <v>67</v>
      </c>
      <c r="B50" s="170" t="e">
        <f>NA()</f>
        <v>#N/A</v>
      </c>
      <c r="C50" s="170">
        <f>IF(ISNUMBER('実質公債費比率（分子）の構造'!K$53),'実質公債費比率（分子）の構造'!K$53,NA())</f>
        <v>1039</v>
      </c>
      <c r="D50" s="170" t="e">
        <f>NA()</f>
        <v>#N/A</v>
      </c>
      <c r="E50" s="170" t="e">
        <f>NA()</f>
        <v>#N/A</v>
      </c>
      <c r="F50" s="170">
        <f>IF(ISNUMBER('実質公債費比率（分子）の構造'!L$53),'実質公債費比率（分子）の構造'!L$53,NA())</f>
        <v>874</v>
      </c>
      <c r="G50" s="170" t="e">
        <f>NA()</f>
        <v>#N/A</v>
      </c>
      <c r="H50" s="170" t="e">
        <f>NA()</f>
        <v>#N/A</v>
      </c>
      <c r="I50" s="170">
        <f>IF(ISNUMBER('実質公債費比率（分子）の構造'!M$53),'実質公債費比率（分子）の構造'!M$53,NA())</f>
        <v>583</v>
      </c>
      <c r="J50" s="170" t="e">
        <f>NA()</f>
        <v>#N/A</v>
      </c>
      <c r="K50" s="170" t="e">
        <f>NA()</f>
        <v>#N/A</v>
      </c>
      <c r="L50" s="170">
        <f>IF(ISNUMBER('実質公債費比率（分子）の構造'!N$53),'実質公債費比率（分子）の構造'!N$53,NA())</f>
        <v>292</v>
      </c>
      <c r="M50" s="170" t="e">
        <f>NA()</f>
        <v>#N/A</v>
      </c>
      <c r="N50" s="170" t="e">
        <f>NA()</f>
        <v>#N/A</v>
      </c>
      <c r="O50" s="170">
        <f>IF(ISNUMBER('実質公債費比率（分子）の構造'!O$53),'実質公債費比率（分子）の構造'!O$53,NA())</f>
        <v>89</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65674</v>
      </c>
      <c r="E56" s="169"/>
      <c r="F56" s="169"/>
      <c r="G56" s="169">
        <f>'将来負担比率（分子）の構造'!J$52</f>
        <v>66779</v>
      </c>
      <c r="H56" s="169"/>
      <c r="I56" s="169"/>
      <c r="J56" s="169">
        <f>'将来負担比率（分子）の構造'!K$52</f>
        <v>68333</v>
      </c>
      <c r="K56" s="169"/>
      <c r="L56" s="169"/>
      <c r="M56" s="169">
        <f>'将来負担比率（分子）の構造'!L$52</f>
        <v>65272</v>
      </c>
      <c r="N56" s="169"/>
      <c r="O56" s="169"/>
      <c r="P56" s="169">
        <f>'将来負担比率（分子）の構造'!M$52</f>
        <v>62620</v>
      </c>
    </row>
    <row r="57" spans="1:16">
      <c r="A57" s="169" t="s">
        <v>42</v>
      </c>
      <c r="B57" s="169"/>
      <c r="C57" s="169"/>
      <c r="D57" s="169">
        <f>'将来負担比率（分子）の構造'!I$51</f>
        <v>10362</v>
      </c>
      <c r="E57" s="169"/>
      <c r="F57" s="169"/>
      <c r="G57" s="169">
        <f>'将来負担比率（分子）の構造'!J$51</f>
        <v>10576</v>
      </c>
      <c r="H57" s="169"/>
      <c r="I57" s="169"/>
      <c r="J57" s="169">
        <f>'将来負担比率（分子）の構造'!K$51</f>
        <v>11128</v>
      </c>
      <c r="K57" s="169"/>
      <c r="L57" s="169"/>
      <c r="M57" s="169">
        <f>'将来負担比率（分子）の構造'!L$51</f>
        <v>11259</v>
      </c>
      <c r="N57" s="169"/>
      <c r="O57" s="169"/>
      <c r="P57" s="169">
        <f>'将来負担比率（分子）の構造'!M$51</f>
        <v>11478</v>
      </c>
    </row>
    <row r="58" spans="1:16">
      <c r="A58" s="169" t="s">
        <v>41</v>
      </c>
      <c r="B58" s="169"/>
      <c r="C58" s="169"/>
      <c r="D58" s="169">
        <f>'将来負担比率（分子）の構造'!I$50</f>
        <v>15394</v>
      </c>
      <c r="E58" s="169"/>
      <c r="F58" s="169"/>
      <c r="G58" s="169">
        <f>'将来負担比率（分子）の構造'!J$50</f>
        <v>15141</v>
      </c>
      <c r="H58" s="169"/>
      <c r="I58" s="169"/>
      <c r="J58" s="169">
        <f>'将来負担比率（分子）の構造'!K$50</f>
        <v>15476</v>
      </c>
      <c r="K58" s="169"/>
      <c r="L58" s="169"/>
      <c r="M58" s="169">
        <f>'将来負担比率（分子）の構造'!L$50</f>
        <v>14831</v>
      </c>
      <c r="N58" s="169"/>
      <c r="O58" s="169"/>
      <c r="P58" s="169">
        <f>'将来負担比率（分子）の構造'!M$50</f>
        <v>14484</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f>'将来負担比率（分子）の構造'!I$46</f>
        <v>179</v>
      </c>
      <c r="C61" s="169"/>
      <c r="D61" s="169"/>
      <c r="E61" s="169">
        <f>'将来負担比率（分子）の構造'!J$46</f>
        <v>202</v>
      </c>
      <c r="F61" s="169"/>
      <c r="G61" s="169"/>
      <c r="H61" s="169">
        <f>'将来負担比率（分子）の構造'!K$46</f>
        <v>175</v>
      </c>
      <c r="I61" s="169"/>
      <c r="J61" s="169"/>
      <c r="K61" s="169">
        <f>'将来負担比率（分子）の構造'!L$46</f>
        <v>82</v>
      </c>
      <c r="L61" s="169"/>
      <c r="M61" s="169"/>
      <c r="N61" s="169">
        <f>'将来負担比率（分子）の構造'!M$46</f>
        <v>40</v>
      </c>
      <c r="O61" s="169"/>
      <c r="P61" s="169"/>
    </row>
    <row r="62" spans="1:16">
      <c r="A62" s="169" t="s">
        <v>35</v>
      </c>
      <c r="B62" s="169">
        <f>'将来負担比率（分子）の構造'!I$45</f>
        <v>9696</v>
      </c>
      <c r="C62" s="169"/>
      <c r="D62" s="169"/>
      <c r="E62" s="169">
        <f>'将来負担比率（分子）の構造'!J$45</f>
        <v>9655</v>
      </c>
      <c r="F62" s="169"/>
      <c r="G62" s="169"/>
      <c r="H62" s="169">
        <f>'将来負担比率（分子）の構造'!K$45</f>
        <v>9500</v>
      </c>
      <c r="I62" s="169"/>
      <c r="J62" s="169"/>
      <c r="K62" s="169">
        <f>'将来負担比率（分子）の構造'!L$45</f>
        <v>10074</v>
      </c>
      <c r="L62" s="169"/>
      <c r="M62" s="169"/>
      <c r="N62" s="169">
        <f>'将来負担比率（分子）の構造'!M$45</f>
        <v>9895</v>
      </c>
      <c r="O62" s="169"/>
      <c r="P62" s="169"/>
    </row>
    <row r="63" spans="1:16">
      <c r="A63" s="169" t="s">
        <v>34</v>
      </c>
      <c r="B63" s="169">
        <f>'将来負担比率（分子）の構造'!I$44</f>
        <v>376</v>
      </c>
      <c r="C63" s="169"/>
      <c r="D63" s="169"/>
      <c r="E63" s="169">
        <f>'将来負担比率（分子）の構造'!J$44</f>
        <v>271</v>
      </c>
      <c r="F63" s="169"/>
      <c r="G63" s="169"/>
      <c r="H63" s="169">
        <f>'将来負担比率（分子）の構造'!K$44</f>
        <v>190</v>
      </c>
      <c r="I63" s="169"/>
      <c r="J63" s="169"/>
      <c r="K63" s="169">
        <f>'将来負担比率（分子）の構造'!L$44</f>
        <v>227</v>
      </c>
      <c r="L63" s="169"/>
      <c r="M63" s="169"/>
      <c r="N63" s="169">
        <f>'将来負担比率（分子）の構造'!M$44</f>
        <v>267</v>
      </c>
      <c r="O63" s="169"/>
      <c r="P63" s="169"/>
    </row>
    <row r="64" spans="1:16">
      <c r="A64" s="169" t="s">
        <v>33</v>
      </c>
      <c r="B64" s="169">
        <f>'将来負担比率（分子）の構造'!I$43</f>
        <v>29963</v>
      </c>
      <c r="C64" s="169"/>
      <c r="D64" s="169"/>
      <c r="E64" s="169">
        <f>'将来負担比率（分子）の構造'!J$43</f>
        <v>28080</v>
      </c>
      <c r="F64" s="169"/>
      <c r="G64" s="169"/>
      <c r="H64" s="169">
        <f>'将来負担比率（分子）の構造'!K$43</f>
        <v>22955</v>
      </c>
      <c r="I64" s="169"/>
      <c r="J64" s="169"/>
      <c r="K64" s="169">
        <f>'将来負担比率（分子）の構造'!L$43</f>
        <v>20640</v>
      </c>
      <c r="L64" s="169"/>
      <c r="M64" s="169"/>
      <c r="N64" s="169">
        <f>'将来負担比率（分子）の構造'!M$43</f>
        <v>21321</v>
      </c>
      <c r="O64" s="169"/>
      <c r="P64" s="169"/>
    </row>
    <row r="65" spans="1:16">
      <c r="A65" s="169" t="s">
        <v>32</v>
      </c>
      <c r="B65" s="169">
        <f>'将来負担比率（分子）の構造'!I$42</f>
        <v>894</v>
      </c>
      <c r="C65" s="169"/>
      <c r="D65" s="169"/>
      <c r="E65" s="169">
        <f>'将来負担比率（分子）の構造'!J$42</f>
        <v>840</v>
      </c>
      <c r="F65" s="169"/>
      <c r="G65" s="169"/>
      <c r="H65" s="169">
        <f>'将来負担比率（分子）の構造'!K$42</f>
        <v>728</v>
      </c>
      <c r="I65" s="169"/>
      <c r="J65" s="169"/>
      <c r="K65" s="169">
        <f>'将来負担比率（分子）の構造'!L$42</f>
        <v>632</v>
      </c>
      <c r="L65" s="169"/>
      <c r="M65" s="169"/>
      <c r="N65" s="169">
        <f>'将来負担比率（分子）の構造'!M$42</f>
        <v>591</v>
      </c>
      <c r="O65" s="169"/>
      <c r="P65" s="169"/>
    </row>
    <row r="66" spans="1:16">
      <c r="A66" s="169" t="s">
        <v>31</v>
      </c>
      <c r="B66" s="169">
        <f>'将来負担比率（分子）の構造'!I$41</f>
        <v>50445</v>
      </c>
      <c r="C66" s="169"/>
      <c r="D66" s="169"/>
      <c r="E66" s="169">
        <f>'将来負担比率（分子）の構造'!J$41</f>
        <v>53372</v>
      </c>
      <c r="F66" s="169"/>
      <c r="G66" s="169"/>
      <c r="H66" s="169">
        <f>'将来負担比率（分子）の構造'!K$41</f>
        <v>56769</v>
      </c>
      <c r="I66" s="169"/>
      <c r="J66" s="169"/>
      <c r="K66" s="169">
        <f>'将来負担比率（分子）の構造'!L$41</f>
        <v>54982</v>
      </c>
      <c r="L66" s="169"/>
      <c r="M66" s="169"/>
      <c r="N66" s="169">
        <f>'将来負担比率（分子）の構造'!M$41</f>
        <v>54720</v>
      </c>
      <c r="O66" s="169"/>
      <c r="P66" s="169"/>
    </row>
    <row r="67" spans="1:16">
      <c r="A67" s="169" t="s">
        <v>71</v>
      </c>
      <c r="B67" s="169" t="e">
        <f>NA()</f>
        <v>#N/A</v>
      </c>
      <c r="C67" s="169">
        <f>IF(ISNUMBER('将来負担比率（分子）の構造'!I$53), IF('将来負担比率（分子）の構造'!I$53 &lt; 0, 0, '将来負担比率（分子）の構造'!I$53), NA())</f>
        <v>123</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7924</v>
      </c>
      <c r="C72" s="173">
        <f>基金残高に係る経年分析!G55</f>
        <v>8011</v>
      </c>
      <c r="D72" s="173">
        <f>基金残高に係る経年分析!H55</f>
        <v>8322</v>
      </c>
    </row>
    <row r="73" spans="1:16">
      <c r="A73" s="172" t="s">
        <v>74</v>
      </c>
      <c r="B73" s="173" t="str">
        <f>基金残高に係る経年分析!F56</f>
        <v>-</v>
      </c>
      <c r="C73" s="173" t="str">
        <f>基金残高に係る経年分析!G56</f>
        <v>-</v>
      </c>
      <c r="D73" s="173" t="str">
        <f>基金残高に係る経年分析!H56</f>
        <v>-</v>
      </c>
    </row>
    <row r="74" spans="1:16">
      <c r="A74" s="172" t="s">
        <v>75</v>
      </c>
      <c r="B74" s="173">
        <f>基金残高に係る経年分析!F57</f>
        <v>6517</v>
      </c>
      <c r="C74" s="173">
        <f>基金残高に係る経年分析!G57</f>
        <v>5671</v>
      </c>
      <c r="D74" s="173">
        <f>基金残高に係る経年分析!H57</f>
        <v>6601</v>
      </c>
    </row>
  </sheetData>
  <sheetProtection algorithmName="SHA-512" hashValue="RL7PFaltpQhWv0omZpeCiSplPiKTWuwnBsFyaYFj3TB7FRwracM+conUjsWPl/eud2d535s8eCJcXOsb8rDcFQ==" saltValue="k+HyK6P8OHQNzTSC9q7a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CL5881</cp:lastModifiedBy>
  <cp:lastPrinted>2025-03-19T08:01:18Z</cp:lastPrinted>
  <dcterms:created xsi:type="dcterms:W3CDTF">2025-02-19T02:52:05Z</dcterms:created>
  <dcterms:modified xsi:type="dcterms:W3CDTF">2025-03-19T08:06:10Z</dcterms:modified>
  <cp:category/>
</cp:coreProperties>
</file>