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L6357\Desktop\★★★★★★★★自分へメール\これ\R5経営比較分析\"/>
    </mc:Choice>
  </mc:AlternateContent>
  <xr:revisionPtr revIDLastSave="0" documentId="13_ncr:1_{EBDC2E1B-83C1-4100-B4AB-D95BA4F9CC56}" xr6:coauthVersionLast="47" xr6:coauthVersionMax="47" xr10:uidLastSave="{00000000-0000-0000-0000-000000000000}"/>
  <workbookProtection workbookAlgorithmName="SHA-512" workbookHashValue="/GIQWkzO84tSQAZHd1ho87+Ok0C2d07+EnFZE8krsmyMw4L4iw1Gtzf8VS/SX+Zer0wRDriQcxGTDloop3P1dA==" workbookSaltValue="6qYQM/VTStHehPcsgBFCe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<sst xmlns="http://schemas.openxmlformats.org/spreadsheetml/2006/main" count="231" uniqueCount="115">
  <si>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</si>
  <si>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</si>
  <si>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</si>
  <si>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</si>
  <si>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</si>
  <si>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</si>
  <si>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</si>
  <si>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</si>
  <si>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</si>
  <si>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</si>
  <si>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</si>
  <si>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</si>
  <si>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</si>
  <si>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</si>
  <si>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</si>
  <si>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</si>
  <si>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</si>
  <si>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</si>
  <si>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</si>
  <si>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</si>
  <si>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</si>
  <si>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</si>
  <si>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</si>
  <si>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</si>
  <si>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</si>
  <si>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</si>
  <si>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</si>
  <si>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</si>
  <si>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</si>
  <si>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</si>
  <si>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</si>
  <si>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</si>
  <si>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</si>
  <si>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</si>
  <si>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</si>
  <si>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</si>
  <si>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</si>
  <si>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</si>
  <si>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</si>
  <si>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</si>
  <si>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</si>
  <si>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</si>
  <si>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</si>
  <si>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</si>
  <si>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</si>
  <si>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</si>
  <si>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</si>
  <si>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</si>
  <si>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</si>
  <si>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</si>
  <si>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</si>
  <si>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</si>
  <si>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</si>
  <si>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</si>
  <si>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</si>
  <si>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</si>
  <si>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</si>
  <si>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</si>
  <si>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</si>
  <si>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</si>
  <si>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</si>
  <si>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</si>
  <si>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</si>
  <si>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</si>
  <si>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</si>
  <si>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</si>
  <si>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</si>
  <si>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</si>
  <si>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</si>
  <si>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</si>
  <si>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</si>
  <si>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</si>
  <si>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</si>
  <si>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</si>
  <si>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</si>
  <si>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</si>
  <si>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</si>
  <si>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</si>
  <si>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</si>
  <si>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</si>
  <si>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</si>
  <si>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</si>
  <si>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</si>
  <si>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</si>
  <si>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</si>
  <si>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</si>
  <si>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</si>
  <si>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</si>
  <si>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</si>
  <si>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</si>
  <si>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</si>
  <si>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</si>
  <si>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</si>
  <si>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</si>
  <si>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</si>
  <si>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</si>
  <si>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</si>
  <si>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</si>
  <si>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</si>
  <si>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</si>
  <si>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</si>
  <si>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</si>
  <si>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</si>
  <si>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</si>
  <si>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</si>
  <si>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</si>
  <si>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</si>
  <si>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</si>
  <si>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</si>
  <si>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</si>
  <si>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</si>
  <si>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</si>
  <si>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営の健全性において、「①経常収支比率」は100％を超えており、収支の均衡は保たれている。「⑤経費回収率」は令和5年4月1日の使用料改定により8.82ポイント増加しているが、類似団体・全国平均よりも低く、引き続き100％を下回っており、汚水処理にかかる費用が使用料以外の収入(一般会計からの繰入金)により賄われている。
　また、「③流動比率」においては、企業債の償還金が減少傾向となっていることなどから、前年度よりも21.56ポイント増加し、類似団体・全国平均を上回ったが、100％を下回っているため、使用料単価を見直し適切な使用料収入を確保することが必要となる。
　「④企業債残高対事業規模比率」は、類似団体・全国平均よりも低い割合が続いている。今後、処理場施設や管路施設等の改築・更新や、耐震化や耐水化等を進めていく計画であるため、計画的な借入により企業債残高を適正に管理する必要がある。
　経営の効率性において、「⑦施設利用率」は0.72ポイント増加したが、引き続き類似団体・全国平均よりも低くなっている。将来の人口減少などを踏まえると、今後緩やかに減少していくと考えられることから、接続率の向上に努めるとともに、将来的には施設規模の適正化を図っていく必要がある。また「⑧水洗化率」では、類似団体平均を上回っているが、全国平均を下回っており、引き続き未接続世帯への啓発活動を実施し、接続率の向上を図っていく。</t>
    <rPh sb="65" eb="68">
      <t>シヨウリョウ</t>
    </rPh>
    <rPh sb="68" eb="70">
      <t>カイテイ</t>
    </rPh>
    <rPh sb="81" eb="83">
      <t>ゾウカ</t>
    </rPh>
    <rPh sb="219" eb="221">
      <t>ゾウカ</t>
    </rPh>
    <rPh sb="317" eb="319">
      <t>ワリアイ</t>
    </rPh>
    <rPh sb="320" eb="321">
      <t>ツヅ</t>
    </rPh>
    <rPh sb="326" eb="328">
      <t>コンゴ</t>
    </rPh>
    <rPh sb="329" eb="332">
      <t>ショリジョウ</t>
    </rPh>
    <rPh sb="332" eb="334">
      <t>シセツ</t>
    </rPh>
    <rPh sb="335" eb="337">
      <t>カンロ</t>
    </rPh>
    <rPh sb="337" eb="339">
      <t>シセツ</t>
    </rPh>
    <rPh sb="339" eb="340">
      <t>トウ</t>
    </rPh>
    <rPh sb="341" eb="343">
      <t>カイチク</t>
    </rPh>
    <rPh sb="344" eb="346">
      <t>コウシン</t>
    </rPh>
    <rPh sb="348" eb="350">
      <t>タイシン</t>
    </rPh>
    <rPh sb="350" eb="351">
      <t>カ</t>
    </rPh>
    <rPh sb="352" eb="354">
      <t>タイスイ</t>
    </rPh>
    <rPh sb="354" eb="355">
      <t>カ</t>
    </rPh>
    <rPh sb="355" eb="356">
      <t>トウ</t>
    </rPh>
    <rPh sb="357" eb="358">
      <t>スス</t>
    </rPh>
    <rPh sb="362" eb="364">
      <t>ケイカク</t>
    </rPh>
    <rPh sb="370" eb="373">
      <t>ケイカクテキ</t>
    </rPh>
    <rPh sb="374" eb="376">
      <t>カリイレ</t>
    </rPh>
    <rPh sb="379" eb="381">
      <t>キギョウ</t>
    </rPh>
    <rPh sb="381" eb="382">
      <t>サイ</t>
    </rPh>
    <rPh sb="382" eb="384">
      <t>ザンダカ</t>
    </rPh>
    <rPh sb="385" eb="387">
      <t>テキセイ</t>
    </rPh>
    <rPh sb="388" eb="390">
      <t>カンリ</t>
    </rPh>
    <rPh sb="392" eb="394">
      <t>ヒツヨウ</t>
    </rPh>
    <rPh sb="428" eb="430">
      <t>ゾウカ</t>
    </rPh>
    <rPh sb="450" eb="451">
      <t>ヒク</t>
    </rPh>
    <rPh sb="497" eb="499">
      <t>セツゾク</t>
    </rPh>
    <rPh sb="499" eb="500">
      <t>リツ</t>
    </rPh>
    <rPh sb="501" eb="503">
      <t>コウジョウ</t>
    </rPh>
    <rPh sb="504" eb="505">
      <t>ツト</t>
    </rPh>
    <rPh sb="553" eb="555">
      <t>ヘイキン</t>
    </rPh>
    <phoneticPr fontId="4"/>
  </si>
  <si>
    <t xml:space="preserve">  磐田市下水道事業は、昭和56年度から資本費投資を開始しており、現時点では老朽管は存在しない。
　「①有形固定資産減価償却率」については、令和元年度に公営企業会計へ移行したため、累積は非常に低いものとなっているが、今後、減価償却を重ねていくことにより上昇していくこととなる。</t>
    <phoneticPr fontId="4"/>
  </si>
  <si>
    <t xml:space="preserve">  本市事業の課題として、経費回収率が低く、一般会計からの繰入金に依存している割合が高いことが挙げられる。
　経営状況を改善するため、令和5年4月に平均改定率13.9%の使用料改定を実施した。これにより、一部の指標については改善傾向が見込まれるが、人口減少に伴う有収水量の減少など今後も厳しい経営環境が予測される。
　限られた財源の中、投資・財政計画を見直し、計画的な下水道施設の改築・更新、ストックマネジメントによる施設等の修繕を進め、健全な下水道事業の経営に努めるとともに、更なる使用料改定の必要性についても検討を進めていく必要がある。</t>
    <rPh sb="72" eb="73">
      <t>ツキ</t>
    </rPh>
    <rPh sb="74" eb="76">
      <t>ヘイキン</t>
    </rPh>
    <rPh sb="76" eb="78">
      <t>カイテイ</t>
    </rPh>
    <rPh sb="78" eb="79">
      <t>リツ</t>
    </rPh>
    <rPh sb="91" eb="93">
      <t>ジッシ</t>
    </rPh>
    <rPh sb="133" eb="135">
      <t>スイリョウ</t>
    </rPh>
    <rPh sb="146" eb="148">
      <t>ケイエイ</t>
    </rPh>
    <rPh sb="184" eb="187">
      <t>ゲスイドウ</t>
    </rPh>
    <rPh sb="187" eb="189">
      <t>シセツ</t>
    </rPh>
    <rPh sb="190" eb="192">
      <t>カイチク</t>
    </rPh>
    <rPh sb="193" eb="195">
      <t>コウシン</t>
    </rPh>
    <rPh sb="242" eb="245">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</si>
</sst>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A-4CE0-B3FE-1A5321F641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0.09</c:v>
                </c:pt>
                <c:pt idx="2">
                  <c:v>0.17</c:v>
                </c:pt>
                <c:pt idx="3">
                  <c:v>0.13</c:v>
                </c:pt>
                <c:pt idx="4">
                  <c:v>0.06</c:v>
                </c:pt>
              </c:numCache>
            </c:numRef>
          </c:val>
          <c:smooth val="0"/>
          <c:extLst>
            <c:ext xmlns:c16="http://schemas.microsoft.com/office/drawing/2014/chart" uri="{C3380CC4-5D6E-409C-BE32-E72D297353CC}">
              <c16:uniqueId val="{00000001-B32A-4CE0-B3FE-1A5321F641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57.46</c:v>
                </c:pt>
                <c:pt idx="1">
                  <c:v>56.35</c:v>
                </c:pt>
                <c:pt idx="2">
                  <c:v>56.8</c:v>
                </c:pt>
                <c:pt idx="3">
                  <c:v>54.47</c:v>
                </c:pt>
                <c:pt idx="4">
                  <c:v>55.19</c:v>
                </c:pt>
              </c:numCache>
            </c:numRef>
          </c:val>
          <c:extLst>
            <c:ext xmlns:c16="http://schemas.microsoft.com/office/drawing/2014/chart" uri="{C3380CC4-5D6E-409C-BE32-E72D297353CC}">
              <c16:uniqueId val="{00000000-E687-451A-808B-03D2549880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65.28</c:v>
                </c:pt>
                <c:pt idx="2">
                  <c:v>64.92</c:v>
                </c:pt>
                <c:pt idx="3">
                  <c:v>64.14</c:v>
                </c:pt>
                <c:pt idx="4">
                  <c:v>63.71</c:v>
                </c:pt>
              </c:numCache>
            </c:numRef>
          </c:val>
          <c:smooth val="0"/>
          <c:extLst>
            <c:ext xmlns:c16="http://schemas.microsoft.com/office/drawing/2014/chart" uri="{C3380CC4-5D6E-409C-BE32-E72D297353CC}">
              <c16:uniqueId val="{00000001-E687-451A-808B-03D2549880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94.48</c:v>
                </c:pt>
                <c:pt idx="1">
                  <c:v>94.14</c:v>
                </c:pt>
                <c:pt idx="2">
                  <c:v>94.06</c:v>
                </c:pt>
                <c:pt idx="3">
                  <c:v>93.91</c:v>
                </c:pt>
                <c:pt idx="4">
                  <c:v>94.02</c:v>
                </c:pt>
              </c:numCache>
            </c:numRef>
          </c:val>
          <c:extLst>
            <c:ext xmlns:c16="http://schemas.microsoft.com/office/drawing/2014/chart" uri="{C3380CC4-5D6E-409C-BE32-E72D297353CC}">
              <c16:uniqueId val="{00000000-80A9-44B3-92A3-3F2EE816DA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92.72</c:v>
                </c:pt>
                <c:pt idx="2">
                  <c:v>92.88</c:v>
                </c:pt>
                <c:pt idx="3">
                  <c:v>92.9</c:v>
                </c:pt>
                <c:pt idx="4">
                  <c:v>92.89</c:v>
                </c:pt>
              </c:numCache>
            </c:numRef>
          </c:val>
          <c:smooth val="0"/>
          <c:extLst>
            <c:ext xmlns:c16="http://schemas.microsoft.com/office/drawing/2014/chart" uri="{C3380CC4-5D6E-409C-BE32-E72D297353CC}">
              <c16:uniqueId val="{00000001-80A9-44B3-92A3-3F2EE816DA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121.32</c:v>
                </c:pt>
                <c:pt idx="1">
                  <c:v>114.53</c:v>
                </c:pt>
                <c:pt idx="2">
                  <c:v>113.55</c:v>
                </c:pt>
                <c:pt idx="3">
                  <c:v>107.08</c:v>
                </c:pt>
                <c:pt idx="4">
                  <c:v>105.78</c:v>
                </c:pt>
              </c:numCache>
            </c:numRef>
          </c:val>
          <c:extLst>
            <c:ext xmlns:c16="http://schemas.microsoft.com/office/drawing/2014/chart" uri="{C3380CC4-5D6E-409C-BE32-E72D297353CC}">
              <c16:uniqueId val="{00000000-73A3-42CF-8B39-22EF7D0FF3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107.85</c:v>
                </c:pt>
                <c:pt idx="2">
                  <c:v>108.04</c:v>
                </c:pt>
                <c:pt idx="3">
                  <c:v>107.49</c:v>
                </c:pt>
                <c:pt idx="4">
                  <c:v>107.64</c:v>
                </c:pt>
              </c:numCache>
            </c:numRef>
          </c:val>
          <c:smooth val="0"/>
          <c:extLst>
            <c:ext xmlns:c16="http://schemas.microsoft.com/office/drawing/2014/chart" uri="{C3380CC4-5D6E-409C-BE32-E72D297353CC}">
              <c16:uniqueId val="{00000001-73A3-42CF-8B39-22EF7D0FF3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3.65</c:v>
                </c:pt>
                <c:pt idx="1">
                  <c:v>6.98</c:v>
                </c:pt>
                <c:pt idx="2">
                  <c:v>10.94</c:v>
                </c:pt>
                <c:pt idx="3">
                  <c:v>14.33</c:v>
                </c:pt>
                <c:pt idx="4">
                  <c:v>17.48</c:v>
                </c:pt>
              </c:numCache>
            </c:numRef>
          </c:val>
          <c:extLst>
            <c:ext xmlns:c16="http://schemas.microsoft.com/office/drawing/2014/chart" uri="{C3380CC4-5D6E-409C-BE32-E72D297353CC}">
              <c16:uniqueId val="{00000000-AF96-435F-9167-8E6E43735B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23.79</c:v>
                </c:pt>
                <c:pt idx="2">
                  <c:v>25.66</c:v>
                </c:pt>
                <c:pt idx="3">
                  <c:v>27.46</c:v>
                </c:pt>
                <c:pt idx="4">
                  <c:v>29.93</c:v>
                </c:pt>
              </c:numCache>
            </c:numRef>
          </c:val>
          <c:smooth val="0"/>
          <c:extLst>
            <c:ext xmlns:c16="http://schemas.microsoft.com/office/drawing/2014/chart" uri="{C3380CC4-5D6E-409C-BE32-E72D297353CC}">
              <c16:uniqueId val="{00000001-AF96-435F-9167-8E6E43735B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7-41F8-A5D2-BD9A83E16B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1.22</c:v>
                </c:pt>
                <c:pt idx="2">
                  <c:v>1.61</c:v>
                </c:pt>
                <c:pt idx="3">
                  <c:v>2.08</c:v>
                </c:pt>
                <c:pt idx="4">
                  <c:v>2.74</c:v>
                </c:pt>
              </c:numCache>
            </c:numRef>
          </c:val>
          <c:smooth val="0"/>
          <c:extLst>
            <c:ext xmlns:c16="http://schemas.microsoft.com/office/drawing/2014/chart" uri="{C3380CC4-5D6E-409C-BE32-E72D297353CC}">
              <c16:uniqueId val="{00000001-BFE7-41F8-A5D2-BD9A83E16B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F2-4DF3-BDB6-CA430CD224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4.72</c:v>
                </c:pt>
                <c:pt idx="2">
                  <c:v>4.49</c:v>
                </c:pt>
                <c:pt idx="3">
                  <c:v>5.41</c:v>
                </c:pt>
                <c:pt idx="4">
                  <c:v>5.61</c:v>
                </c:pt>
              </c:numCache>
            </c:numRef>
          </c:val>
          <c:smooth val="0"/>
          <c:extLst>
            <c:ext xmlns:c16="http://schemas.microsoft.com/office/drawing/2014/chart" uri="{C3380CC4-5D6E-409C-BE32-E72D297353CC}">
              <c16:uniqueId val="{00000001-8CF2-4DF3-BDB6-CA430CD224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32.78</c:v>
                </c:pt>
                <c:pt idx="1">
                  <c:v>38.93</c:v>
                </c:pt>
                <c:pt idx="2">
                  <c:v>58.65</c:v>
                </c:pt>
                <c:pt idx="3">
                  <c:v>75.489999999999995</c:v>
                </c:pt>
                <c:pt idx="4">
                  <c:v>97.05</c:v>
                </c:pt>
              </c:numCache>
            </c:numRef>
          </c:val>
          <c:extLst>
            <c:ext xmlns:c16="http://schemas.microsoft.com/office/drawing/2014/chart" uri="{C3380CC4-5D6E-409C-BE32-E72D297353CC}">
              <c16:uniqueId val="{00000000-C430-4C27-92D8-3A0860843E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430-4C27-92D8-3A0860843E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637.48</c:v>
                </c:pt>
                <c:pt idx="1">
                  <c:v>541.67999999999995</c:v>
                </c:pt>
                <c:pt idx="2">
                  <c:v>491.43</c:v>
                </c:pt>
                <c:pt idx="3">
                  <c:v>451.44</c:v>
                </c:pt>
                <c:pt idx="4">
                  <c:v>309.86</c:v>
                </c:pt>
              </c:numCache>
            </c:numRef>
          </c:val>
          <c:extLst>
            <c:ext xmlns:c16="http://schemas.microsoft.com/office/drawing/2014/chart" uri="{C3380CC4-5D6E-409C-BE32-E72D297353CC}">
              <c16:uniqueId val="{00000000-C0C1-4622-8691-07B5E50F79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857.88</c:v>
                </c:pt>
                <c:pt idx="2">
                  <c:v>825.1</c:v>
                </c:pt>
                <c:pt idx="3">
                  <c:v>789.87</c:v>
                </c:pt>
                <c:pt idx="4">
                  <c:v>749.43</c:v>
                </c:pt>
              </c:numCache>
            </c:numRef>
          </c:val>
          <c:smooth val="0"/>
          <c:extLst>
            <c:ext xmlns:c16="http://schemas.microsoft.com/office/drawing/2014/chart" uri="{C3380CC4-5D6E-409C-BE32-E72D297353CC}">
              <c16:uniqueId val="{00000001-C0C1-4622-8691-07B5E50F79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73.62</c:v>
                </c:pt>
                <c:pt idx="1">
                  <c:v>69.59</c:v>
                </c:pt>
                <c:pt idx="2">
                  <c:v>78.09</c:v>
                </c:pt>
                <c:pt idx="3">
                  <c:v>77.22</c:v>
                </c:pt>
                <c:pt idx="4">
                  <c:v>86.04</c:v>
                </c:pt>
              </c:numCache>
            </c:numRef>
          </c:val>
          <c:extLst>
            <c:ext xmlns:c16="http://schemas.microsoft.com/office/drawing/2014/chart" uri="{C3380CC4-5D6E-409C-BE32-E72D297353CC}">
              <c16:uniqueId val="{00000000-0E65-417B-8BE7-3C9C351B23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94.97</c:v>
                </c:pt>
                <c:pt idx="2">
                  <c:v>97.07</c:v>
                </c:pt>
                <c:pt idx="3">
                  <c:v>98.06</c:v>
                </c:pt>
                <c:pt idx="4">
                  <c:v>98.46</c:v>
                </c:pt>
              </c:numCache>
            </c:numRef>
          </c:val>
          <c:smooth val="0"/>
          <c:extLst>
            <c:ext xmlns:c16="http://schemas.microsoft.com/office/drawing/2014/chart" uri="{C3380CC4-5D6E-409C-BE32-E72D297353CC}">
              <c16:uniqueId val="{00000001-0E65-417B-8BE7-3C9C351B23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160.86000000000001</c:v>
                </c:pt>
                <c:pt idx="1">
                  <c:v>169.15</c:v>
                </c:pt>
                <c:pt idx="2">
                  <c:v>150.69999999999999</c:v>
                </c:pt>
                <c:pt idx="3">
                  <c:v>152.25</c:v>
                </c:pt>
                <c:pt idx="4">
                  <c:v>152.31</c:v>
                </c:pt>
              </c:numCache>
            </c:numRef>
          </c:val>
          <c:extLst>
            <c:ext xmlns:c16="http://schemas.microsoft.com/office/drawing/2014/chart" uri="{C3380CC4-5D6E-409C-BE32-E72D297353CC}">
              <c16:uniqueId val="{00000000-CF0F-4F65-B9C6-A3E4284AC4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159.49</c:v>
                </c:pt>
                <c:pt idx="2">
                  <c:v>157.81</c:v>
                </c:pt>
                <c:pt idx="3">
                  <c:v>157.37</c:v>
                </c:pt>
                <c:pt idx="4">
                  <c:v>157.44999999999999</c:v>
                </c:pt>
              </c:numCache>
            </c:numRef>
          </c:val>
          <c:smooth val="0"/>
          <c:extLst>
            <c:ext xmlns:c16="http://schemas.microsoft.com/office/drawing/2014/chart" uri="{C3380CC4-5D6E-409C-BE32-E72D297353CC}">
              <c16:uniqueId val="{00000001-CF0F-4F65-B9C6-A3E4284AC4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DC177" sqref="DC1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磐田市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166684</v>
      </c>
      <c r="AM8" s="36"/>
      <c r="AN8" s="36"/>
      <c r="AO8" s="36"/>
      <c r="AP8" s="36"/>
      <c r="AQ8" s="36"/>
      <c r="AR8" s="36"/>
      <c r="AS8" s="36"/>
      <c r="AT8" s="37">
        <f>データ!T6</f>
        <v>163.44999999999999</v>
      </c>
      <c r="AU8" s="37"/>
      <c r="AV8" s="37"/>
      <c r="AW8" s="37"/>
      <c r="AX8" s="37"/>
      <c r="AY8" s="37"/>
      <c r="AZ8" s="37"/>
      <c r="BA8" s="37"/>
      <c r="BB8" s="37">
        <f>データ!U6</f>
        <v>1019.79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78.540000000000006</v>
      </c>
      <c r="J10" s="37"/>
      <c r="K10" s="37"/>
      <c r="L10" s="37"/>
      <c r="M10" s="37"/>
      <c r="N10" s="37"/>
      <c r="O10" s="37"/>
      <c r="P10" s="37">
        <f>データ!P6</f>
        <v>57.05</v>
      </c>
      <c r="Q10" s="37"/>
      <c r="R10" s="37"/>
      <c r="S10" s="37"/>
      <c r="T10" s="37"/>
      <c r="U10" s="37"/>
      <c r="V10" s="37"/>
      <c r="W10" s="37">
        <f>データ!Q6</f>
        <v>102.94</v>
      </c>
      <c r="X10" s="37"/>
      <c r="Y10" s="37"/>
      <c r="Z10" s="37"/>
      <c r="AA10" s="37"/>
      <c r="AB10" s="37"/>
      <c r="AC10" s="37"/>
      <c r="AD10" s="36">
        <f>データ!R6</f>
        <v>2631</v>
      </c>
      <c r="AE10" s="36"/>
      <c r="AF10" s="36"/>
      <c r="AG10" s="36"/>
      <c r="AH10" s="36"/>
      <c r="AI10" s="36"/>
      <c r="AJ10" s="36"/>
      <c r="AK10" s="2"/>
      <c r="AL10" s="36">
        <f>データ!V6</f>
        <v>94870</v>
      </c>
      <c r="AM10" s="36"/>
      <c r="AN10" s="36"/>
      <c r="AO10" s="36"/>
      <c r="AP10" s="36"/>
      <c r="AQ10" s="36"/>
      <c r="AR10" s="36"/>
      <c r="AS10" s="36"/>
      <c r="AT10" s="37">
        <f>データ!W6</f>
        <v>21.49</v>
      </c>
      <c r="AU10" s="37"/>
      <c r="AV10" s="37"/>
      <c r="AW10" s="37"/>
      <c r="AX10" s="37"/>
      <c r="AY10" s="37"/>
      <c r="AZ10" s="37"/>
      <c r="BA10" s="37"/>
      <c r="BB10" s="37">
        <f>データ!X6</f>
        <v>4414.6099999999997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PEZRfvgkdKJEtzjDvw9e5OExj6wpGZ31XX3BA84a3WcWhGH5GK8CNYUzSywK60nbvwSo1isB2PwQmi8ikdZSQ==" saltValue="MBr79qmFpYuxRMJpTk2DI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222119</v>
      </c>
      <c r="D6" s="19">
        <f t="shared" si="3"/>
        <v>46</v>
      </c>
      <c r="E6" s="19">
        <f t="shared" si="3"/>
        <v>17</v>
      </c>
      <c r="F6" s="19">
        <f t="shared" si="3"/>
        <v>1</v>
      </c>
      <c r="G6" s="19">
        <f t="shared" si="3"/>
        <v>0</v>
      </c>
      <c r="H6" s="19" t="str">
        <f t="shared" si="3"/>
        <v>静岡県　磐田市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78.540000000000006</v>
      </c>
      <c r="P6" s="20">
        <f t="shared" si="3"/>
        <v>57.05</v>
      </c>
      <c r="Q6" s="20">
        <f t="shared" si="3"/>
        <v>102.94</v>
      </c>
      <c r="R6" s="20">
        <f t="shared" si="3"/>
        <v>2631</v>
      </c>
      <c r="S6" s="20">
        <f t="shared" si="3"/>
        <v>166684</v>
      </c>
      <c r="T6" s="20">
        <f t="shared" si="3"/>
        <v>163.44999999999999</v>
      </c>
      <c r="U6" s="20">
        <f t="shared" si="3"/>
        <v>1019.79</v>
      </c>
      <c r="V6" s="20">
        <f t="shared" si="3"/>
        <v>94870</v>
      </c>
      <c r="W6" s="20">
        <f t="shared" si="3"/>
        <v>21.49</v>
      </c>
      <c r="X6" s="20">
        <f t="shared" si="3"/>
        <v>4414.6099999999997</v>
      </c>
      <c r="Y6" s="21">
        <f>IF(Y7="",NA(),Y7)</f>
        <v>121.32</v>
      </c>
      <c r="Z6" s="21">
        <f t="shared" ref="Z6:AH6" si="4">IF(Z7="",NA(),Z7)</f>
        <v>114.53</v>
      </c>
      <c r="AA6" s="21">
        <f t="shared" si="4"/>
        <v>113.55</v>
      </c>
      <c r="AB6" s="21">
        <f t="shared" si="4"/>
        <v>107.08</v>
      </c>
      <c r="AC6" s="21">
        <f t="shared" si="4"/>
        <v>105.78</v>
      </c>
      <c r="AD6" s="21">
        <f t="shared" si="4"/>
        <v>107.15</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4.72</v>
      </c>
      <c r="AQ6" s="21">
        <f t="shared" si="5"/>
        <v>4.49</v>
      </c>
      <c r="AR6" s="21">
        <f t="shared" si="5"/>
        <v>5.41</v>
      </c>
      <c r="AS6" s="21">
        <f t="shared" si="5"/>
        <v>5.61</v>
      </c>
      <c r="AT6" s="20" t="str">
        <f>IF(AT7="","",IF(AT7="-","【-】","【"&amp;SUBSTITUTE(TEXT(AT7,"#,##0.00"),"-","△")&amp;"】"))</f>
        <v>【3.03】</v>
      </c>
      <c r="AU6" s="21">
        <f>IF(AU7="",NA(),AU7)</f>
        <v>32.78</v>
      </c>
      <c r="AV6" s="21">
        <f t="shared" ref="AV6:BD6" si="6">IF(AV7="",NA(),AV7)</f>
        <v>38.93</v>
      </c>
      <c r="AW6" s="21">
        <f t="shared" si="6"/>
        <v>58.65</v>
      </c>
      <c r="AX6" s="21">
        <f t="shared" si="6"/>
        <v>75.489999999999995</v>
      </c>
      <c r="AY6" s="21">
        <f t="shared" si="6"/>
        <v>97.05</v>
      </c>
      <c r="AZ6" s="21">
        <f t="shared" si="6"/>
        <v>46.82</v>
      </c>
      <c r="BA6" s="21">
        <f t="shared" si="6"/>
        <v>67.930000000000007</v>
      </c>
      <c r="BB6" s="21">
        <f t="shared" si="6"/>
        <v>68.53</v>
      </c>
      <c r="BC6" s="21">
        <f t="shared" si="6"/>
        <v>69.180000000000007</v>
      </c>
      <c r="BD6" s="21">
        <f t="shared" si="6"/>
        <v>76.319999999999993</v>
      </c>
      <c r="BE6" s="20" t="str">
        <f>IF(BE7="","",IF(BE7="-","【-】","【"&amp;SUBSTITUTE(TEXT(BE7,"#,##0.00"),"-","△")&amp;"】"))</f>
        <v>【78.43】</v>
      </c>
      <c r="BF6" s="21">
        <f>IF(BF7="",NA(),BF7)</f>
        <v>637.48</v>
      </c>
      <c r="BG6" s="21">
        <f t="shared" ref="BG6:BO6" si="7">IF(BG7="",NA(),BG7)</f>
        <v>541.67999999999995</v>
      </c>
      <c r="BH6" s="21">
        <f t="shared" si="7"/>
        <v>491.43</v>
      </c>
      <c r="BI6" s="21">
        <f t="shared" si="7"/>
        <v>451.44</v>
      </c>
      <c r="BJ6" s="21">
        <f t="shared" si="7"/>
        <v>309.86</v>
      </c>
      <c r="BK6" s="21">
        <f t="shared" si="7"/>
        <v>1028.05</v>
      </c>
      <c r="BL6" s="21">
        <f t="shared" si="7"/>
        <v>857.88</v>
      </c>
      <c r="BM6" s="21">
        <f t="shared" si="7"/>
        <v>825.1</v>
      </c>
      <c r="BN6" s="21">
        <f t="shared" si="7"/>
        <v>789.87</v>
      </c>
      <c r="BO6" s="21">
        <f t="shared" si="7"/>
        <v>749.43</v>
      </c>
      <c r="BP6" s="20" t="str">
        <f>IF(BP7="","",IF(BP7="-","【-】","【"&amp;SUBSTITUTE(TEXT(BP7,"#,##0.00"),"-","△")&amp;"】"))</f>
        <v>【630.82】</v>
      </c>
      <c r="BQ6" s="21">
        <f>IF(BQ7="",NA(),BQ7)</f>
        <v>73.62</v>
      </c>
      <c r="BR6" s="21">
        <f t="shared" ref="BR6:BZ6" si="8">IF(BR7="",NA(),BR7)</f>
        <v>69.59</v>
      </c>
      <c r="BS6" s="21">
        <f t="shared" si="8"/>
        <v>78.09</v>
      </c>
      <c r="BT6" s="21">
        <f t="shared" si="8"/>
        <v>77.22</v>
      </c>
      <c r="BU6" s="21">
        <f t="shared" si="8"/>
        <v>86.04</v>
      </c>
      <c r="BV6" s="21">
        <f t="shared" si="8"/>
        <v>94.73</v>
      </c>
      <c r="BW6" s="21">
        <f t="shared" si="8"/>
        <v>94.97</v>
      </c>
      <c r="BX6" s="21">
        <f t="shared" si="8"/>
        <v>97.07</v>
      </c>
      <c r="BY6" s="21">
        <f t="shared" si="8"/>
        <v>98.06</v>
      </c>
      <c r="BZ6" s="21">
        <f t="shared" si="8"/>
        <v>98.46</v>
      </c>
      <c r="CA6" s="20" t="str">
        <f>IF(CA7="","",IF(CA7="-","【-】","【"&amp;SUBSTITUTE(TEXT(CA7,"#,##0.00"),"-","△")&amp;"】"))</f>
        <v>【97.81】</v>
      </c>
      <c r="CB6" s="21">
        <f>IF(CB7="",NA(),CB7)</f>
        <v>160.86000000000001</v>
      </c>
      <c r="CC6" s="21">
        <f t="shared" ref="CC6:CK6" si="9">IF(CC7="",NA(),CC7)</f>
        <v>169.15</v>
      </c>
      <c r="CD6" s="21">
        <f t="shared" si="9"/>
        <v>150.69999999999999</v>
      </c>
      <c r="CE6" s="21">
        <f t="shared" si="9"/>
        <v>152.25</v>
      </c>
      <c r="CF6" s="21">
        <f t="shared" si="9"/>
        <v>152.31</v>
      </c>
      <c r="CG6" s="21">
        <f t="shared" si="9"/>
        <v>160.91</v>
      </c>
      <c r="CH6" s="21">
        <f t="shared" si="9"/>
        <v>159.49</v>
      </c>
      <c r="CI6" s="21">
        <f t="shared" si="9"/>
        <v>157.81</v>
      </c>
      <c r="CJ6" s="21">
        <f t="shared" si="9"/>
        <v>157.37</v>
      </c>
      <c r="CK6" s="21">
        <f t="shared" si="9"/>
        <v>157.44999999999999</v>
      </c>
      <c r="CL6" s="20" t="str">
        <f>IF(CL7="","",IF(CL7="-","【-】","【"&amp;SUBSTITUTE(TEXT(CL7,"#,##0.00"),"-","△")&amp;"】"))</f>
        <v>【138.75】</v>
      </c>
      <c r="CM6" s="21">
        <f>IF(CM7="",NA(),CM7)</f>
        <v>57.46</v>
      </c>
      <c r="CN6" s="21">
        <f t="shared" ref="CN6:CV6" si="10">IF(CN7="",NA(),CN7)</f>
        <v>56.35</v>
      </c>
      <c r="CO6" s="21">
        <f t="shared" si="10"/>
        <v>56.8</v>
      </c>
      <c r="CP6" s="21">
        <f t="shared" si="10"/>
        <v>54.47</v>
      </c>
      <c r="CQ6" s="21">
        <f t="shared" si="10"/>
        <v>55.19</v>
      </c>
      <c r="CR6" s="21">
        <f t="shared" si="10"/>
        <v>61.4</v>
      </c>
      <c r="CS6" s="21">
        <f t="shared" si="10"/>
        <v>65.28</v>
      </c>
      <c r="CT6" s="21">
        <f t="shared" si="10"/>
        <v>64.92</v>
      </c>
      <c r="CU6" s="21">
        <f t="shared" si="10"/>
        <v>64.14</v>
      </c>
      <c r="CV6" s="21">
        <f t="shared" si="10"/>
        <v>63.71</v>
      </c>
      <c r="CW6" s="20" t="str">
        <f>IF(CW7="","",IF(CW7="-","【-】","【"&amp;SUBSTITUTE(TEXT(CW7,"#,##0.00"),"-","△")&amp;"】"))</f>
        <v>【58.94】</v>
      </c>
      <c r="CX6" s="21">
        <f>IF(CX7="",NA(),CX7)</f>
        <v>94.48</v>
      </c>
      <c r="CY6" s="21">
        <f t="shared" ref="CY6:DG6" si="11">IF(CY7="",NA(),CY7)</f>
        <v>94.14</v>
      </c>
      <c r="CZ6" s="21">
        <f t="shared" si="11"/>
        <v>94.06</v>
      </c>
      <c r="DA6" s="21">
        <f t="shared" si="11"/>
        <v>93.91</v>
      </c>
      <c r="DB6" s="21">
        <f t="shared" si="11"/>
        <v>94.02</v>
      </c>
      <c r="DC6" s="21">
        <f t="shared" si="11"/>
        <v>86.28</v>
      </c>
      <c r="DD6" s="21">
        <f t="shared" si="11"/>
        <v>92.72</v>
      </c>
      <c r="DE6" s="21">
        <f t="shared" si="11"/>
        <v>92.88</v>
      </c>
      <c r="DF6" s="21">
        <f t="shared" si="11"/>
        <v>92.9</v>
      </c>
      <c r="DG6" s="21">
        <f t="shared" si="11"/>
        <v>92.89</v>
      </c>
      <c r="DH6" s="20" t="str">
        <f>IF(DH7="","",IF(DH7="-","【-】","【"&amp;SUBSTITUTE(TEXT(DH7,"#,##0.00"),"-","△")&amp;"】"))</f>
        <v>【95.91】</v>
      </c>
      <c r="DI6" s="21">
        <f>IF(DI7="",NA(),DI7)</f>
        <v>3.65</v>
      </c>
      <c r="DJ6" s="21">
        <f t="shared" ref="DJ6:DR6" si="12">IF(DJ7="",NA(),DJ7)</f>
        <v>6.98</v>
      </c>
      <c r="DK6" s="21">
        <f t="shared" si="12"/>
        <v>10.94</v>
      </c>
      <c r="DL6" s="21">
        <f t="shared" si="12"/>
        <v>14.33</v>
      </c>
      <c r="DM6" s="21">
        <f t="shared" si="12"/>
        <v>17.48</v>
      </c>
      <c r="DN6" s="21">
        <f t="shared" si="12"/>
        <v>17.239999999999998</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222119</v>
      </c>
      <c r="D7" s="23">
        <v>46</v>
      </c>
      <c r="E7" s="23">
        <v>17</v>
      </c>
      <c r="F7" s="23">
        <v>1</v>
      </c>
      <c r="G7" s="23">
        <v>0</v>
      </c>
      <c r="H7" s="23" t="s">
        <v>95</v>
      </c>
      <c r="I7" s="23" t="s">
        <v>96</v>
      </c>
      <c r="J7" s="23" t="s">
        <v>97</v>
      </c>
      <c r="K7" s="23" t="s">
        <v>98</v>
      </c>
      <c r="L7" s="23" t="s">
        <v>99</v>
      </c>
      <c r="M7" s="23" t="s">
        <v>100</v>
      </c>
      <c r="N7" s="24" t="s">
        <v>101</v>
      </c>
      <c r="O7" s="24">
        <v>78.540000000000006</v>
      </c>
      <c r="P7" s="24">
        <v>57.05</v>
      </c>
      <c r="Q7" s="24">
        <v>102.94</v>
      </c>
      <c r="R7" s="24">
        <v>2631</v>
      </c>
      <c r="S7" s="24">
        <v>166684</v>
      </c>
      <c r="T7" s="24">
        <v>163.44999999999999</v>
      </c>
      <c r="U7" s="24">
        <v>1019.79</v>
      </c>
      <c r="V7" s="24">
        <v>94870</v>
      </c>
      <c r="W7" s="24">
        <v>21.49</v>
      </c>
      <c r="X7" s="24">
        <v>4414.6099999999997</v>
      </c>
      <c r="Y7" s="24">
        <v>121.32</v>
      </c>
      <c r="Z7" s="24">
        <v>114.53</v>
      </c>
      <c r="AA7" s="24">
        <v>113.55</v>
      </c>
      <c r="AB7" s="24">
        <v>107.08</v>
      </c>
      <c r="AC7" s="24">
        <v>105.78</v>
      </c>
      <c r="AD7" s="24">
        <v>107.15</v>
      </c>
      <c r="AE7" s="24">
        <v>107.85</v>
      </c>
      <c r="AF7" s="24">
        <v>108.04</v>
      </c>
      <c r="AG7" s="24">
        <v>107.49</v>
      </c>
      <c r="AH7" s="24">
        <v>107.64</v>
      </c>
      <c r="AI7" s="24">
        <v>105.91</v>
      </c>
      <c r="AJ7" s="24">
        <v>0</v>
      </c>
      <c r="AK7" s="24">
        <v>0</v>
      </c>
      <c r="AL7" s="24">
        <v>0</v>
      </c>
      <c r="AM7" s="24">
        <v>0</v>
      </c>
      <c r="AN7" s="24">
        <v>0</v>
      </c>
      <c r="AO7" s="24">
        <v>15.68</v>
      </c>
      <c r="AP7" s="24">
        <v>4.72</v>
      </c>
      <c r="AQ7" s="24">
        <v>4.49</v>
      </c>
      <c r="AR7" s="24">
        <v>5.41</v>
      </c>
      <c r="AS7" s="24">
        <v>5.61</v>
      </c>
      <c r="AT7" s="24">
        <v>3.03</v>
      </c>
      <c r="AU7" s="24">
        <v>32.78</v>
      </c>
      <c r="AV7" s="24">
        <v>38.93</v>
      </c>
      <c r="AW7" s="24">
        <v>58.65</v>
      </c>
      <c r="AX7" s="24">
        <v>75.489999999999995</v>
      </c>
      <c r="AY7" s="24">
        <v>97.05</v>
      </c>
      <c r="AZ7" s="24">
        <v>46.82</v>
      </c>
      <c r="BA7" s="24">
        <v>67.930000000000007</v>
      </c>
      <c r="BB7" s="24">
        <v>68.53</v>
      </c>
      <c r="BC7" s="24">
        <v>69.180000000000007</v>
      </c>
      <c r="BD7" s="24">
        <v>76.319999999999993</v>
      </c>
      <c r="BE7" s="24">
        <v>78.430000000000007</v>
      </c>
      <c r="BF7" s="24">
        <v>637.48</v>
      </c>
      <c r="BG7" s="24">
        <v>541.67999999999995</v>
      </c>
      <c r="BH7" s="24">
        <v>491.43</v>
      </c>
      <c r="BI7" s="24">
        <v>451.44</v>
      </c>
      <c r="BJ7" s="24">
        <v>309.86</v>
      </c>
      <c r="BK7" s="24">
        <v>1028.05</v>
      </c>
      <c r="BL7" s="24">
        <v>857.88</v>
      </c>
      <c r="BM7" s="24">
        <v>825.1</v>
      </c>
      <c r="BN7" s="24">
        <v>789.87</v>
      </c>
      <c r="BO7" s="24">
        <v>749.43</v>
      </c>
      <c r="BP7" s="24">
        <v>630.82000000000005</v>
      </c>
      <c r="BQ7" s="24">
        <v>73.62</v>
      </c>
      <c r="BR7" s="24">
        <v>69.59</v>
      </c>
      <c r="BS7" s="24">
        <v>78.09</v>
      </c>
      <c r="BT7" s="24">
        <v>77.22</v>
      </c>
      <c r="BU7" s="24">
        <v>86.04</v>
      </c>
      <c r="BV7" s="24">
        <v>94.73</v>
      </c>
      <c r="BW7" s="24">
        <v>94.97</v>
      </c>
      <c r="BX7" s="24">
        <v>97.07</v>
      </c>
      <c r="BY7" s="24">
        <v>98.06</v>
      </c>
      <c r="BZ7" s="24">
        <v>98.46</v>
      </c>
      <c r="CA7" s="24">
        <v>97.81</v>
      </c>
      <c r="CB7" s="24">
        <v>160.86000000000001</v>
      </c>
      <c r="CC7" s="24">
        <v>169.15</v>
      </c>
      <c r="CD7" s="24">
        <v>150.69999999999999</v>
      </c>
      <c r="CE7" s="24">
        <v>152.25</v>
      </c>
      <c r="CF7" s="24">
        <v>152.31</v>
      </c>
      <c r="CG7" s="24">
        <v>160.91</v>
      </c>
      <c r="CH7" s="24">
        <v>159.49</v>
      </c>
      <c r="CI7" s="24">
        <v>157.81</v>
      </c>
      <c r="CJ7" s="24">
        <v>157.37</v>
      </c>
      <c r="CK7" s="24">
        <v>157.44999999999999</v>
      </c>
      <c r="CL7" s="24">
        <v>138.75</v>
      </c>
      <c r="CM7" s="24">
        <v>57.46</v>
      </c>
      <c r="CN7" s="24">
        <v>56.35</v>
      </c>
      <c r="CO7" s="24">
        <v>56.8</v>
      </c>
      <c r="CP7" s="24">
        <v>54.47</v>
      </c>
      <c r="CQ7" s="24">
        <v>55.19</v>
      </c>
      <c r="CR7" s="24">
        <v>61.4</v>
      </c>
      <c r="CS7" s="24">
        <v>65.28</v>
      </c>
      <c r="CT7" s="24">
        <v>64.92</v>
      </c>
      <c r="CU7" s="24">
        <v>64.14</v>
      </c>
      <c r="CV7" s="24">
        <v>63.71</v>
      </c>
      <c r="CW7" s="24">
        <v>58.94</v>
      </c>
      <c r="CX7" s="24">
        <v>94.48</v>
      </c>
      <c r="CY7" s="24">
        <v>94.14</v>
      </c>
      <c r="CZ7" s="24">
        <v>94.06</v>
      </c>
      <c r="DA7" s="24">
        <v>93.91</v>
      </c>
      <c r="DB7" s="24">
        <v>94.02</v>
      </c>
      <c r="DC7" s="24">
        <v>86.28</v>
      </c>
      <c r="DD7" s="24">
        <v>92.72</v>
      </c>
      <c r="DE7" s="24">
        <v>92.88</v>
      </c>
      <c r="DF7" s="24">
        <v>92.9</v>
      </c>
      <c r="DG7" s="24">
        <v>92.89</v>
      </c>
      <c r="DH7" s="24">
        <v>95.91</v>
      </c>
      <c r="DI7" s="24">
        <v>3.65</v>
      </c>
      <c r="DJ7" s="24">
        <v>6.98</v>
      </c>
      <c r="DK7" s="24">
        <v>10.94</v>
      </c>
      <c r="DL7" s="24">
        <v>14.33</v>
      </c>
      <c r="DM7" s="24">
        <v>17.48</v>
      </c>
      <c r="DN7" s="24">
        <v>17.239999999999998</v>
      </c>
      <c r="DO7" s="24">
        <v>23.79</v>
      </c>
      <c r="DP7" s="24">
        <v>25.66</v>
      </c>
      <c r="DQ7" s="24">
        <v>27.46</v>
      </c>
      <c r="DR7" s="24">
        <v>29.93</v>
      </c>
      <c r="DS7" s="24">
        <v>41.09</v>
      </c>
      <c r="DT7" s="24">
        <v>0</v>
      </c>
      <c r="DU7" s="24">
        <v>0</v>
      </c>
      <c r="DV7" s="24">
        <v>0</v>
      </c>
      <c r="DW7" s="24">
        <v>0</v>
      </c>
      <c r="DX7" s="24">
        <v>0</v>
      </c>
      <c r="DY7" s="24">
        <v>0.11</v>
      </c>
      <c r="DZ7" s="24">
        <v>1.22</v>
      </c>
      <c r="EA7" s="24">
        <v>1.61</v>
      </c>
      <c r="EB7" s="24">
        <v>2.08</v>
      </c>
      <c r="EC7" s="24">
        <v>2.74</v>
      </c>
      <c r="ED7" s="24">
        <v>8.68</v>
      </c>
      <c r="EE7" s="24">
        <v>0</v>
      </c>
      <c r="EF7" s="24">
        <v>0</v>
      </c>
      <c r="EG7" s="24">
        <v>0</v>
      </c>
      <c r="EH7" s="24">
        <v>0</v>
      </c>
      <c r="EI7" s="24">
        <v>0</v>
      </c>
      <c r="EJ7" s="24">
        <v>0.12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2025-01-24T07:02:41Z</dcterms:created>
  <dcterms:modified xsi:type="dcterms:W3CDTF">2025-01-28T08:24:37Z</dcterms:modified>
  <cp:category/>
</cp:coreProperties>
</file>