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L6357\Desktop\★★★★★★★★自分へメール\これ\R5経営比較分析\"/>
    </mc:Choice>
  </mc:AlternateContent>
  <xr:revisionPtr revIDLastSave="0" documentId="13_ncr:1_{45CE993D-D365-4D9E-BD39-676327A7B3D8}" xr6:coauthVersionLast="47" xr6:coauthVersionMax="47" xr10:uidLastSave="{00000000-0000-0000-0000-000000000000}"/>
  <workbookProtection workbookAlgorithmName="SHA-512" workbookHashValue="pTAKbuCuNv0gBLyRIgRz9OPsWwHLRSyX1bIYg0WnihJL3iR18ik/dZ3ATq9hcoFcsIeqSuyrY+sHzko7aTUXYw==" workbookSaltValue="q8b/Rp4PjLY/x6a2g7Sng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F85" i="4"/>
  <c r="AL10"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<sst xmlns="http://schemas.openxmlformats.org/spreadsheetml/2006/main" count="231" uniqueCount="115">
  <si>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</si>
  <si>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</si>
  <si>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</si>
  <si>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</si>
  <si>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</si>
  <si>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</si>
  <si>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</si>
  <si>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</si>
  <si>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</si>
  <si>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</si>
  <si>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</si>
  <si>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</si>
  <si>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</si>
  <si>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</si>
  <si>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</si>
  <si>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</si>
  <si>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</si>
  <si>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</si>
  <si>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</si>
  <si>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</si>
  <si>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</si>
  <si>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</si>
  <si>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</si>
  <si>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</si>
  <si>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</si>
  <si>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</si>
  <si>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</si>
  <si>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</si>
  <si>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</si>
  <si>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</si>
  <si>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</si>
  <si>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</si>
  <si>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</si>
  <si>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</si>
  <si>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</si>
  <si>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</si>
  <si>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</si>
  <si>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</si>
  <si>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</si>
  <si>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</si>
  <si>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</si>
  <si>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</si>
  <si>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</si>
  <si>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</si>
  <si>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</si>
  <si>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</si>
  <si>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</si>
  <si>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</si>
  <si>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</si>
  <si>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</si>
  <si>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</si>
  <si>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</si>
  <si>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</si>
  <si>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</si>
  <si>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</si>
  <si>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</si>
  <si>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</si>
  <si>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</si>
  <si>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</si>
  <si>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</si>
  <si>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</si>
  <si>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</si>
  <si>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</si>
  <si>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</si>
  <si>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</si>
  <si>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</si>
  <si>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</si>
  <si>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</si>
  <si>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</si>
  <si>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</si>
  <si>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</si>
  <si>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</si>
  <si>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</si>
  <si>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</si>
  <si>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</si>
  <si>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</si>
  <si>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</si>
  <si>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</si>
  <si>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</si>
  <si>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</si>
  <si>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</si>
  <si>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</si>
  <si>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</si>
  <si>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</si>
  <si>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</si>
  <si>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</si>
  <si>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</si>
  <si>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</si>
  <si>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</si>
  <si>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</si>
  <si>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</si>
  <si>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</si>
  <si>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</si>
  <si>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</si>
  <si>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</si>
  <si>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</si>
  <si>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</si>
  <si>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</si>
  <si>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</si>
  <si>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</si>
  <si>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</si>
  <si>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</si>
  <si>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</si>
  <si>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</si>
  <si>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</si>
  <si>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</si>
  <si>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</si>
  <si>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</si>
  <si>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</si>
  <si>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</si>
  <si>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</si>
  <si>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</si>
  <si>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営の健全性において、「①経常収支比率」は100％を超えており、収支の均衡は保たれている。「⑤経費回収率」は前年度よりも5.86ポイント増加したが、類似団体・全国平均よりも低く、引き続き100％を下回っており、汚水処理にかかる費用が使用料以外の収入(一般会計からの繰入金)により賄われているため、使用料単価を見直し適切な使用料収入を確保することが必要となる。
　「③流動比率」においては、流動資産が増加傾向となっていることなどから、前年度よりも56.31ポイント増加し、前年度に引き続き100％を上回っている。
　「④企業債残高対規模比率」は、類似団体・全国平均より低い割合が続いているが、依然として比率が高い状態となっている。
　経営の効率性において、「⑦施設利用率」は、前年度よりも0.67ポイント減少し、全国平均より低いものの、類似団体平均は僅かながら上回った。将来の人口減少などを踏まえると、今後も緩やかに減少していくものと考えられる。また「⑧水洗化率」では、類似団体・全国平均を上回っているが、引き続き未接続世帯への啓発活動を実施し、接続率の向上を図っていく。</t>
    <rPh sb="70" eb="72">
      <t>ゾウカ</t>
    </rPh>
    <rPh sb="233" eb="235">
      <t>ゾウカ</t>
    </rPh>
    <rPh sb="287" eb="289">
      <t>ワリアイ</t>
    </rPh>
    <rPh sb="290" eb="291">
      <t>ツヅ</t>
    </rPh>
    <rPh sb="357" eb="359">
      <t>ゼンコク</t>
    </rPh>
    <rPh sb="359" eb="361">
      <t>ヘイキン</t>
    </rPh>
    <rPh sb="363" eb="364">
      <t>ヒク</t>
    </rPh>
    <rPh sb="373" eb="375">
      <t>ヘイキン</t>
    </rPh>
    <rPh sb="376" eb="377">
      <t>ワズ</t>
    </rPh>
    <rPh sb="381" eb="383">
      <t>ウワマワ</t>
    </rPh>
    <phoneticPr fontId="4"/>
  </si>
  <si>
    <t xml:space="preserve">  磐田市下水道事業(農業集落排水)は、最も古い処理区では平成9年度から資本費投資を開始しており、現時点では老朽管は存在しない。
　「①有形固定資産減価償却率」については、令和元年度に公営企業会計へ移行したため、累積は非常に低いものとなっているが、減価償却を重ねていくことにより上昇していくこととなる。</t>
    <phoneticPr fontId="4"/>
  </si>
  <si>
    <t xml:space="preserve">  本市事業の課題として、経費回収率が低く、一般会計からの繰入金に依存している割合が高いことが挙げられる。
　人口減少に伴う有収水量の減少など今後も厳しい経営環境が予測され、限られた財源の中、今後も投資・財政計画を見直し、計画的な下水道施設の改築・更新、ストックマネジメントによる施設等の修繕を進め、健全な下水道事業の経営に努めるとともに、使用料改定の必要性についても検討を進めていく必要がある。</t>
    <rPh sb="64" eb="66">
      <t>スイリョウ</t>
    </rPh>
    <rPh sb="77" eb="79">
      <t>ケイエイ</t>
    </rPh>
    <rPh sb="115" eb="118">
      <t>ゲスイドウ</t>
    </rPh>
    <rPh sb="118" eb="120">
      <t>シセツ</t>
    </rPh>
    <rPh sb="121" eb="123">
      <t>カイチク</t>
    </rPh>
    <rPh sb="124" eb="126">
      <t>コウシン</t>
    </rPh>
    <rPh sb="170" eb="173">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</si>
</sst>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40-4CDB-9856-ABC5E0C107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D40-4CDB-9856-ABC5E0C107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51.59</c:v>
                </c:pt>
                <c:pt idx="1">
                  <c:v>37.729999999999997</c:v>
                </c:pt>
                <c:pt idx="2">
                  <c:v>48.37</c:v>
                </c:pt>
                <c:pt idx="3">
                  <c:v>48.26</c:v>
                </c:pt>
                <c:pt idx="4">
                  <c:v>47.59</c:v>
                </c:pt>
              </c:numCache>
            </c:numRef>
          </c:val>
          <c:extLst>
            <c:ext xmlns:c16="http://schemas.microsoft.com/office/drawing/2014/chart" uri="{C3380CC4-5D6E-409C-BE32-E72D297353CC}">
              <c16:uniqueId val="{00000000-3A09-4303-9BE2-A1585F54CD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A09-4303-9BE2-A1585F54CD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c:v>
                </c:pt>
                <c:pt idx="1">
                  <c:v>95.27</c:v>
                </c:pt>
                <c:pt idx="2">
                  <c:v>95.63</c:v>
                </c:pt>
                <c:pt idx="3">
                  <c:v>95.59</c:v>
                </c:pt>
                <c:pt idx="4">
                  <c:v>95.08</c:v>
                </c:pt>
              </c:numCache>
            </c:numRef>
          </c:val>
          <c:extLst>
            <c:ext xmlns:c16="http://schemas.microsoft.com/office/drawing/2014/chart" uri="{C3380CC4-5D6E-409C-BE32-E72D297353CC}">
              <c16:uniqueId val="{00000000-DBD6-45FC-95E7-CD750A09AA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BD6-45FC-95E7-CD750A09AA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115.81</c:v>
                </c:pt>
                <c:pt idx="1">
                  <c:v>118.81</c:v>
                </c:pt>
                <c:pt idx="2">
                  <c:v>126.58</c:v>
                </c:pt>
                <c:pt idx="3">
                  <c:v>125.13</c:v>
                </c:pt>
                <c:pt idx="4">
                  <c:v>129.69</c:v>
                </c:pt>
              </c:numCache>
            </c:numRef>
          </c:val>
          <c:extLst>
            <c:ext xmlns:c16="http://schemas.microsoft.com/office/drawing/2014/chart" uri="{C3380CC4-5D6E-409C-BE32-E72D297353CC}">
              <c16:uniqueId val="{00000000-7FAF-4A6B-ABD9-09F2BB5AAF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7FAF-4A6B-ABD9-09F2BB5AAF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3.85</c:v>
                </c:pt>
                <c:pt idx="1">
                  <c:v>7.72</c:v>
                </c:pt>
                <c:pt idx="2">
                  <c:v>11.05</c:v>
                </c:pt>
                <c:pt idx="3">
                  <c:v>14.1</c:v>
                </c:pt>
                <c:pt idx="4">
                  <c:v>17.079999999999998</c:v>
                </c:pt>
              </c:numCache>
            </c:numRef>
          </c:val>
          <c:extLst>
            <c:ext xmlns:c16="http://schemas.microsoft.com/office/drawing/2014/chart" uri="{C3380CC4-5D6E-409C-BE32-E72D297353CC}">
              <c16:uniqueId val="{00000000-E127-4E38-8D22-44C8BF47E3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E127-4E38-8D22-44C8BF47E3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94-4DCA-8393-3CA70647DF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D94-4DCA-8393-3CA70647DF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9-4122-A7A2-ED2F8E191E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B49-4122-A7A2-ED2F8E191E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67.16</c:v>
                </c:pt>
                <c:pt idx="1">
                  <c:v>98.66</c:v>
                </c:pt>
                <c:pt idx="2">
                  <c:v>138.6</c:v>
                </c:pt>
                <c:pt idx="3">
                  <c:v>162.56</c:v>
                </c:pt>
                <c:pt idx="4">
                  <c:v>218.87</c:v>
                </c:pt>
              </c:numCache>
            </c:numRef>
          </c:val>
          <c:extLst>
            <c:ext xmlns:c16="http://schemas.microsoft.com/office/drawing/2014/chart" uri="{C3380CC4-5D6E-409C-BE32-E72D297353CC}">
              <c16:uniqueId val="{00000000-0AF6-45C0-8CE8-B37EE57F34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0AF6-45C0-8CE8-B37EE57F34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743.91</c:v>
                </c:pt>
                <c:pt idx="1">
                  <c:v>835.71</c:v>
                </c:pt>
                <c:pt idx="2">
                  <c:v>776.45</c:v>
                </c:pt>
                <c:pt idx="3">
                  <c:v>723.63</c:v>
                </c:pt>
                <c:pt idx="4">
                  <c:v>637.42999999999995</c:v>
                </c:pt>
              </c:numCache>
            </c:numRef>
          </c:val>
          <c:extLst>
            <c:ext xmlns:c16="http://schemas.microsoft.com/office/drawing/2014/chart" uri="{C3380CC4-5D6E-409C-BE32-E72D297353CC}">
              <c16:uniqueId val="{00000000-C907-4641-BBE3-0918EBABCF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907-4641-BBE3-0918EBABCF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37.31</c:v>
                </c:pt>
                <c:pt idx="1">
                  <c:v>45.71</c:v>
                </c:pt>
                <c:pt idx="2">
                  <c:v>52.43</c:v>
                </c:pt>
                <c:pt idx="3">
                  <c:v>39.299999999999997</c:v>
                </c:pt>
                <c:pt idx="4">
                  <c:v>45.16</c:v>
                </c:pt>
              </c:numCache>
            </c:numRef>
          </c:val>
          <c:extLst>
            <c:ext xmlns:c16="http://schemas.microsoft.com/office/drawing/2014/chart" uri="{C3380CC4-5D6E-409C-BE32-E72D297353CC}">
              <c16:uniqueId val="{00000000-F7D5-4F86-A628-F5B84D0BC9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7D5-4F86-A628-F5B84D0BC9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330.55</c:v>
                </c:pt>
                <c:pt idx="1">
                  <c:v>279.14</c:v>
                </c:pt>
                <c:pt idx="2">
                  <c:v>244.81</c:v>
                </c:pt>
                <c:pt idx="3">
                  <c:v>324.70999999999998</c:v>
                </c:pt>
                <c:pt idx="4">
                  <c:v>292.88</c:v>
                </c:pt>
              </c:numCache>
            </c:numRef>
          </c:val>
          <c:extLst>
            <c:ext xmlns:c16="http://schemas.microsoft.com/office/drawing/2014/chart" uri="{C3380CC4-5D6E-409C-BE32-E72D297353CC}">
              <c16:uniqueId val="{00000000-4BCC-4BDA-BC7F-8611D3CE8B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BCC-4BDA-BC7F-8611D3CE8B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DH169" sqref="DH1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磐田市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166684</v>
      </c>
      <c r="AM8" s="36"/>
      <c r="AN8" s="36"/>
      <c r="AO8" s="36"/>
      <c r="AP8" s="36"/>
      <c r="AQ8" s="36"/>
      <c r="AR8" s="36"/>
      <c r="AS8" s="36"/>
      <c r="AT8" s="37">
        <f>データ!T6</f>
        <v>163.44999999999999</v>
      </c>
      <c r="AU8" s="37"/>
      <c r="AV8" s="37"/>
      <c r="AW8" s="37"/>
      <c r="AX8" s="37"/>
      <c r="AY8" s="37"/>
      <c r="AZ8" s="37"/>
      <c r="BA8" s="37"/>
      <c r="BB8" s="37">
        <f>データ!U6</f>
        <v>1019.79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81.99</v>
      </c>
      <c r="J10" s="37"/>
      <c r="K10" s="37"/>
      <c r="L10" s="37"/>
      <c r="M10" s="37"/>
      <c r="N10" s="37"/>
      <c r="O10" s="37"/>
      <c r="P10" s="37">
        <f>データ!P6</f>
        <v>0.98</v>
      </c>
      <c r="Q10" s="37"/>
      <c r="R10" s="37"/>
      <c r="S10" s="37"/>
      <c r="T10" s="37"/>
      <c r="U10" s="37"/>
      <c r="V10" s="37"/>
      <c r="W10" s="37">
        <f>データ!Q6</f>
        <v>103.83</v>
      </c>
      <c r="X10" s="37"/>
      <c r="Y10" s="37"/>
      <c r="Z10" s="37"/>
      <c r="AA10" s="37"/>
      <c r="AB10" s="37"/>
      <c r="AC10" s="37"/>
      <c r="AD10" s="36">
        <f>データ!R6</f>
        <v>2631</v>
      </c>
      <c r="AE10" s="36"/>
      <c r="AF10" s="36"/>
      <c r="AG10" s="36"/>
      <c r="AH10" s="36"/>
      <c r="AI10" s="36"/>
      <c r="AJ10" s="36"/>
      <c r="AK10" s="2"/>
      <c r="AL10" s="36">
        <f>データ!V6</f>
        <v>1625</v>
      </c>
      <c r="AM10" s="36"/>
      <c r="AN10" s="36"/>
      <c r="AO10" s="36"/>
      <c r="AP10" s="36"/>
      <c r="AQ10" s="36"/>
      <c r="AR10" s="36"/>
      <c r="AS10" s="36"/>
      <c r="AT10" s="37">
        <f>データ!W6</f>
        <v>0.56999999999999995</v>
      </c>
      <c r="AU10" s="37"/>
      <c r="AV10" s="37"/>
      <c r="AW10" s="37"/>
      <c r="AX10" s="37"/>
      <c r="AY10" s="37"/>
      <c r="AZ10" s="37"/>
      <c r="BA10" s="37"/>
      <c r="BB10" s="37">
        <f>データ!X6</f>
        <v>2850.88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Kc/rsJVRzM9Z3zGJxwb/pk7Xp543fd20EU96K0JR6UOouCgDu0PAApfxCKPv57sYQr7qJbKM9DcTO1MhTVz4g==" saltValue="8BL3VCPelnDSi/avCYJu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222119</v>
      </c>
      <c r="D6" s="19">
        <f t="shared" si="3"/>
        <v>46</v>
      </c>
      <c r="E6" s="19">
        <f t="shared" si="3"/>
        <v>17</v>
      </c>
      <c r="F6" s="19">
        <f t="shared" si="3"/>
        <v>5</v>
      </c>
      <c r="G6" s="19">
        <f t="shared" si="3"/>
        <v>0</v>
      </c>
      <c r="H6" s="19" t="str">
        <f t="shared" si="3"/>
        <v>静岡県　磐田市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81.99</v>
      </c>
      <c r="P6" s="20">
        <f t="shared" si="3"/>
        <v>0.98</v>
      </c>
      <c r="Q6" s="20">
        <f t="shared" si="3"/>
        <v>103.83</v>
      </c>
      <c r="R6" s="20">
        <f t="shared" si="3"/>
        <v>2631</v>
      </c>
      <c r="S6" s="20">
        <f t="shared" si="3"/>
        <v>166684</v>
      </c>
      <c r="T6" s="20">
        <f t="shared" si="3"/>
        <v>163.44999999999999</v>
      </c>
      <c r="U6" s="20">
        <f t="shared" si="3"/>
        <v>1019.79</v>
      </c>
      <c r="V6" s="20">
        <f t="shared" si="3"/>
        <v>1625</v>
      </c>
      <c r="W6" s="20">
        <f t="shared" si="3"/>
        <v>0.56999999999999995</v>
      </c>
      <c r="X6" s="20">
        <f t="shared" si="3"/>
        <v>2850.88</v>
      </c>
      <c r="Y6" s="21">
        <f>IF(Y7="",NA(),Y7)</f>
        <v>115.81</v>
      </c>
      <c r="Z6" s="21">
        <f t="shared" ref="Z6:AH6" si="4">IF(Z7="",NA(),Z7)</f>
        <v>118.81</v>
      </c>
      <c r="AA6" s="21">
        <f t="shared" si="4"/>
        <v>126.58</v>
      </c>
      <c r="AB6" s="21">
        <f t="shared" si="4"/>
        <v>125.13</v>
      </c>
      <c r="AC6" s="21">
        <f t="shared" si="4"/>
        <v>129.69</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67.16</v>
      </c>
      <c r="AV6" s="21">
        <f t="shared" ref="AV6:BD6" si="6">IF(AV7="",NA(),AV7)</f>
        <v>98.66</v>
      </c>
      <c r="AW6" s="21">
        <f t="shared" si="6"/>
        <v>138.6</v>
      </c>
      <c r="AX6" s="21">
        <f t="shared" si="6"/>
        <v>162.56</v>
      </c>
      <c r="AY6" s="21">
        <f t="shared" si="6"/>
        <v>218.87</v>
      </c>
      <c r="AZ6" s="21">
        <f t="shared" si="6"/>
        <v>26.99</v>
      </c>
      <c r="BA6" s="21">
        <f t="shared" si="6"/>
        <v>29.13</v>
      </c>
      <c r="BB6" s="21">
        <f t="shared" si="6"/>
        <v>35.69</v>
      </c>
      <c r="BC6" s="21">
        <f t="shared" si="6"/>
        <v>38.4</v>
      </c>
      <c r="BD6" s="21">
        <f t="shared" si="6"/>
        <v>44.04</v>
      </c>
      <c r="BE6" s="20" t="str">
        <f>IF(BE7="","",IF(BE7="-","【-】","【"&amp;SUBSTITUTE(TEXT(BE7,"#,##0.00"),"-","△")&amp;"】"))</f>
        <v>【42.02】</v>
      </c>
      <c r="BF6" s="21">
        <f>IF(BF7="",NA(),BF7)</f>
        <v>743.91</v>
      </c>
      <c r="BG6" s="21">
        <f t="shared" ref="BG6:BO6" si="7">IF(BG7="",NA(),BG7)</f>
        <v>835.71</v>
      </c>
      <c r="BH6" s="21">
        <f t="shared" si="7"/>
        <v>776.45</v>
      </c>
      <c r="BI6" s="21">
        <f t="shared" si="7"/>
        <v>723.63</v>
      </c>
      <c r="BJ6" s="21">
        <f t="shared" si="7"/>
        <v>637.42999999999995</v>
      </c>
      <c r="BK6" s="21">
        <f t="shared" si="7"/>
        <v>826.83</v>
      </c>
      <c r="BL6" s="21">
        <f t="shared" si="7"/>
        <v>867.83</v>
      </c>
      <c r="BM6" s="21">
        <f t="shared" si="7"/>
        <v>791.76</v>
      </c>
      <c r="BN6" s="21">
        <f t="shared" si="7"/>
        <v>900.82</v>
      </c>
      <c r="BO6" s="21">
        <f t="shared" si="7"/>
        <v>839.21</v>
      </c>
      <c r="BP6" s="20" t="str">
        <f>IF(BP7="","",IF(BP7="-","【-】","【"&amp;SUBSTITUTE(TEXT(BP7,"#,##0.00"),"-","△")&amp;"】"))</f>
        <v>【785.10】</v>
      </c>
      <c r="BQ6" s="21">
        <f>IF(BQ7="",NA(),BQ7)</f>
        <v>37.31</v>
      </c>
      <c r="BR6" s="21">
        <f t="shared" ref="BR6:BZ6" si="8">IF(BR7="",NA(),BR7)</f>
        <v>45.71</v>
      </c>
      <c r="BS6" s="21">
        <f t="shared" si="8"/>
        <v>52.43</v>
      </c>
      <c r="BT6" s="21">
        <f t="shared" si="8"/>
        <v>39.299999999999997</v>
      </c>
      <c r="BU6" s="21">
        <f t="shared" si="8"/>
        <v>45.16</v>
      </c>
      <c r="BV6" s="21">
        <f t="shared" si="8"/>
        <v>57.31</v>
      </c>
      <c r="BW6" s="21">
        <f t="shared" si="8"/>
        <v>57.08</v>
      </c>
      <c r="BX6" s="21">
        <f t="shared" si="8"/>
        <v>56.26</v>
      </c>
      <c r="BY6" s="21">
        <f t="shared" si="8"/>
        <v>52.94</v>
      </c>
      <c r="BZ6" s="21">
        <f t="shared" si="8"/>
        <v>52.05</v>
      </c>
      <c r="CA6" s="20" t="str">
        <f>IF(CA7="","",IF(CA7="-","【-】","【"&amp;SUBSTITUTE(TEXT(CA7,"#,##0.00"),"-","△")&amp;"】"))</f>
        <v>【56.93】</v>
      </c>
      <c r="CB6" s="21">
        <f>IF(CB7="",NA(),CB7)</f>
        <v>330.55</v>
      </c>
      <c r="CC6" s="21">
        <f t="shared" ref="CC6:CK6" si="9">IF(CC7="",NA(),CC7)</f>
        <v>279.14</v>
      </c>
      <c r="CD6" s="21">
        <f t="shared" si="9"/>
        <v>244.81</v>
      </c>
      <c r="CE6" s="21">
        <f t="shared" si="9"/>
        <v>324.70999999999998</v>
      </c>
      <c r="CF6" s="21">
        <f t="shared" si="9"/>
        <v>292.88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51.59</v>
      </c>
      <c r="CN6" s="21">
        <f t="shared" ref="CN6:CV6" si="10">IF(CN7="",NA(),CN7)</f>
        <v>37.729999999999997</v>
      </c>
      <c r="CO6" s="21">
        <f t="shared" si="10"/>
        <v>48.37</v>
      </c>
      <c r="CP6" s="21">
        <f t="shared" si="10"/>
        <v>48.26</v>
      </c>
      <c r="CQ6" s="21">
        <f t="shared" si="10"/>
        <v>47.59</v>
      </c>
      <c r="CR6" s="21">
        <f t="shared" si="10"/>
        <v>50.14</v>
      </c>
      <c r="CS6" s="21">
        <f t="shared" si="10"/>
        <v>54.83</v>
      </c>
      <c r="CT6" s="21">
        <f t="shared" si="10"/>
        <v>66.53</v>
      </c>
      <c r="CU6" s="21">
        <f t="shared" si="10"/>
        <v>52.35</v>
      </c>
      <c r="CV6" s="21">
        <f t="shared" si="10"/>
        <v>46.25</v>
      </c>
      <c r="CW6" s="20" t="str">
        <f>IF(CW7="","",IF(CW7="-","【-】","【"&amp;SUBSTITUTE(TEXT(CW7,"#,##0.00"),"-","△")&amp;"】"))</f>
        <v>【49.87】</v>
      </c>
      <c r="CX6" s="21">
        <f>IF(CX7="",NA(),CX7)</f>
        <v>96.8</v>
      </c>
      <c r="CY6" s="21">
        <f t="shared" ref="CY6:DG6" si="11">IF(CY7="",NA(),CY7)</f>
        <v>95.27</v>
      </c>
      <c r="CZ6" s="21">
        <f t="shared" si="11"/>
        <v>95.63</v>
      </c>
      <c r="DA6" s="21">
        <f t="shared" si="11"/>
        <v>95.59</v>
      </c>
      <c r="DB6" s="21">
        <f t="shared" si="11"/>
        <v>95.08</v>
      </c>
      <c r="DC6" s="21">
        <f t="shared" si="11"/>
        <v>84.98</v>
      </c>
      <c r="DD6" s="21">
        <f t="shared" si="11"/>
        <v>84.7</v>
      </c>
      <c r="DE6" s="21">
        <f t="shared" si="11"/>
        <v>84.67</v>
      </c>
      <c r="DF6" s="21">
        <f t="shared" si="11"/>
        <v>84.39</v>
      </c>
      <c r="DG6" s="21">
        <f t="shared" si="11"/>
        <v>83.96</v>
      </c>
      <c r="DH6" s="20" t="str">
        <f>IF(DH7="","",IF(DH7="-","【-】","【"&amp;SUBSTITUTE(TEXT(DH7,"#,##0.00"),"-","△")&amp;"】"))</f>
        <v>【87.54】</v>
      </c>
      <c r="DI6" s="21">
        <f>IF(DI7="",NA(),DI7)</f>
        <v>3.85</v>
      </c>
      <c r="DJ6" s="21">
        <f t="shared" ref="DJ6:DR6" si="12">IF(DJ7="",NA(),DJ7)</f>
        <v>7.72</v>
      </c>
      <c r="DK6" s="21">
        <f t="shared" si="12"/>
        <v>11.05</v>
      </c>
      <c r="DL6" s="21">
        <f t="shared" si="12"/>
        <v>14.1</v>
      </c>
      <c r="DM6" s="21">
        <f t="shared" si="12"/>
        <v>17.079999999999998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222119</v>
      </c>
      <c r="D7" s="23">
        <v>46</v>
      </c>
      <c r="E7" s="23">
        <v>17</v>
      </c>
      <c r="F7" s="23">
        <v>5</v>
      </c>
      <c r="G7" s="23">
        <v>0</v>
      </c>
      <c r="H7" s="23" t="s">
        <v>96</v>
      </c>
      <c r="I7" s="23" t="s">
        <v>97</v>
      </c>
      <c r="J7" s="23" t="s">
        <v>98</v>
      </c>
      <c r="K7" s="23" t="s">
        <v>99</v>
      </c>
      <c r="L7" s="23" t="s">
        <v>100</v>
      </c>
      <c r="M7" s="23" t="s">
        <v>101</v>
      </c>
      <c r="N7" s="24" t="s">
        <v>102</v>
      </c>
      <c r="O7" s="24">
        <v>81.99</v>
      </c>
      <c r="P7" s="24">
        <v>0.98</v>
      </c>
      <c r="Q7" s="24">
        <v>103.83</v>
      </c>
      <c r="R7" s="24">
        <v>2631</v>
      </c>
      <c r="S7" s="24">
        <v>166684</v>
      </c>
      <c r="T7" s="24">
        <v>163.44999999999999</v>
      </c>
      <c r="U7" s="24">
        <v>1019.79</v>
      </c>
      <c r="V7" s="24">
        <v>1625</v>
      </c>
      <c r="W7" s="24">
        <v>0.56999999999999995</v>
      </c>
      <c r="X7" s="24">
        <v>2850.88</v>
      </c>
      <c r="Y7" s="24">
        <v>115.81</v>
      </c>
      <c r="Z7" s="24">
        <v>118.81</v>
      </c>
      <c r="AA7" s="24">
        <v>126.58</v>
      </c>
      <c r="AB7" s="24">
        <v>125.13</v>
      </c>
      <c r="AC7" s="24">
        <v>129.69</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67.16</v>
      </c>
      <c r="AV7" s="24">
        <v>98.66</v>
      </c>
      <c r="AW7" s="24">
        <v>138.6</v>
      </c>
      <c r="AX7" s="24">
        <v>162.56</v>
      </c>
      <c r="AY7" s="24">
        <v>218.87</v>
      </c>
      <c r="AZ7" s="24">
        <v>26.99</v>
      </c>
      <c r="BA7" s="24">
        <v>29.13</v>
      </c>
      <c r="BB7" s="24">
        <v>35.69</v>
      </c>
      <c r="BC7" s="24">
        <v>38.4</v>
      </c>
      <c r="BD7" s="24">
        <v>44.04</v>
      </c>
      <c r="BE7" s="24">
        <v>42.02</v>
      </c>
      <c r="BF7" s="24">
        <v>743.91</v>
      </c>
      <c r="BG7" s="24">
        <v>835.71</v>
      </c>
      <c r="BH7" s="24">
        <v>776.45</v>
      </c>
      <c r="BI7" s="24">
        <v>723.63</v>
      </c>
      <c r="BJ7" s="24">
        <v>637.42999999999995</v>
      </c>
      <c r="BK7" s="24">
        <v>826.83</v>
      </c>
      <c r="BL7" s="24">
        <v>867.83</v>
      </c>
      <c r="BM7" s="24">
        <v>791.76</v>
      </c>
      <c r="BN7" s="24">
        <v>900.82</v>
      </c>
      <c r="BO7" s="24">
        <v>839.21</v>
      </c>
      <c r="BP7" s="24">
        <v>785.1</v>
      </c>
      <c r="BQ7" s="24">
        <v>37.31</v>
      </c>
      <c r="BR7" s="24">
        <v>45.71</v>
      </c>
      <c r="BS7" s="24">
        <v>52.43</v>
      </c>
      <c r="BT7" s="24">
        <v>39.299999999999997</v>
      </c>
      <c r="BU7" s="24">
        <v>45.16</v>
      </c>
      <c r="BV7" s="24">
        <v>57.31</v>
      </c>
      <c r="BW7" s="24">
        <v>57.08</v>
      </c>
      <c r="BX7" s="24">
        <v>56.26</v>
      </c>
      <c r="BY7" s="24">
        <v>52.94</v>
      </c>
      <c r="BZ7" s="24">
        <v>52.05</v>
      </c>
      <c r="CA7" s="24">
        <v>56.93</v>
      </c>
      <c r="CB7" s="24">
        <v>330.55</v>
      </c>
      <c r="CC7" s="24">
        <v>279.14</v>
      </c>
      <c r="CD7" s="24">
        <v>244.81</v>
      </c>
      <c r="CE7" s="24">
        <v>324.70999999999998</v>
      </c>
      <c r="CF7" s="24">
        <v>292.88</v>
      </c>
      <c r="CG7" s="24">
        <v>273.52</v>
      </c>
      <c r="CH7" s="24">
        <v>274.99</v>
      </c>
      <c r="CI7" s="24">
        <v>282.08999999999997</v>
      </c>
      <c r="CJ7" s="24">
        <v>303.27999999999997</v>
      </c>
      <c r="CK7" s="24">
        <v>301.86</v>
      </c>
      <c r="CL7" s="24">
        <v>271.14999999999998</v>
      </c>
      <c r="CM7" s="24">
        <v>51.59</v>
      </c>
      <c r="CN7" s="24">
        <v>37.729999999999997</v>
      </c>
      <c r="CO7" s="24">
        <v>48.37</v>
      </c>
      <c r="CP7" s="24">
        <v>48.26</v>
      </c>
      <c r="CQ7" s="24">
        <v>47.59</v>
      </c>
      <c r="CR7" s="24">
        <v>50.14</v>
      </c>
      <c r="CS7" s="24">
        <v>54.83</v>
      </c>
      <c r="CT7" s="24">
        <v>66.53</v>
      </c>
      <c r="CU7" s="24">
        <v>52.35</v>
      </c>
      <c r="CV7" s="24">
        <v>46.25</v>
      </c>
      <c r="CW7" s="24">
        <v>49.87</v>
      </c>
      <c r="CX7" s="24">
        <v>96.8</v>
      </c>
      <c r="CY7" s="24">
        <v>95.27</v>
      </c>
      <c r="CZ7" s="24">
        <v>95.63</v>
      </c>
      <c r="DA7" s="24">
        <v>95.59</v>
      </c>
      <c r="DB7" s="24">
        <v>95.08</v>
      </c>
      <c r="DC7" s="24">
        <v>84.98</v>
      </c>
      <c r="DD7" s="24">
        <v>84.7</v>
      </c>
      <c r="DE7" s="24">
        <v>84.67</v>
      </c>
      <c r="DF7" s="24">
        <v>84.39</v>
      </c>
      <c r="DG7" s="24">
        <v>83.96</v>
      </c>
      <c r="DH7" s="24">
        <v>87.54</v>
      </c>
      <c r="DI7" s="24">
        <v>3.85</v>
      </c>
      <c r="DJ7" s="24">
        <v>7.72</v>
      </c>
      <c r="DK7" s="24">
        <v>11.05</v>
      </c>
      <c r="DL7" s="24">
        <v>14.1</v>
      </c>
      <c r="DM7" s="24">
        <v>17.079999999999998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2025-01-24T07:18:24Z</dcterms:created>
  <dcterms:modified xsi:type="dcterms:W3CDTF">2025-01-28T08:27:00Z</dcterms:modified>
  <cp:category/>
</cp:coreProperties>
</file>