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L6357\Desktop\★★★★★★★★自分へメール\これ\自分へ\経営比較分析表\"/>
    </mc:Choice>
  </mc:AlternateContent>
  <xr:revisionPtr revIDLastSave="0" documentId="13_ncr:1_{4A1674E9-46A4-4D5A-8089-7B92F00059AB}" xr6:coauthVersionLast="47" xr6:coauthVersionMax="47" xr10:uidLastSave="{00000000-0000-0000-0000-000000000000}"/>
  <workbookProtection workbookAlgorithmName="SHA-512" workbookHashValue="JnFxN/4jqFrKccRzvBm9LGIoixdPRYSIOcy2cZFDNMMHY/qflt4kMvhkcLe/NM0c9dkxKerz0YcVNmF0LU16YA==" workbookSaltValue="2hym7tA2SWVeGF9YV5+kB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<sst xmlns="http://schemas.openxmlformats.org/spreadsheetml/2006/main" count="231" uniqueCount="116">
  <si>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</si>
  <si>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</si>
  <si>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</si>
  <si>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</si>
  <si>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</si>
  <si>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</si>
  <si>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</si>
  <si>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</si>
  <si>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</si>
  <si>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</si>
  <si>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</si>
  <si>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</si>
  <si>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</si>
  <si>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</si>
  <si>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</si>
  <si>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</si>
  <si>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</si>
  <si>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</si>
  <si>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</si>
  <si>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</si>
  <si>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</si>
  <si>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</si>
  <si>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</si>
  <si>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</si>
  <si>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</si>
  <si>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</si>
  <si>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</si>
  <si>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</si>
  <si>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</si>
  <si>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</si>
  <si>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</si>
  <si>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</si>
  <si>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</si>
  <si>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</si>
  <si>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</si>
  <si>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</si>
  <si>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</si>
  <si>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</si>
  <si>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</si>
  <si>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</si>
  <si>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</si>
  <si>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</si>
  <si>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</si>
  <si>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</si>
  <si>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</si>
  <si>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</si>
  <si>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</si>
  <si>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</si>
  <si>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</si>
  <si>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</si>
  <si>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</si>
  <si>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</si>
  <si>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</si>
  <si>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</si>
  <si>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</si>
  <si>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</si>
  <si>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</si>
  <si>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</si>
  <si>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</si>
  <si>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</si>
  <si>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</si>
  <si>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</si>
  <si>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</si>
  <si>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</si>
  <si>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</si>
  <si>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</si>
  <si>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</si>
  <si>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</si>
  <si>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</si>
  <si>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</si>
  <si>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</si>
  <si>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</si>
  <si>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</si>
  <si>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</si>
  <si>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</si>
  <si>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</si>
  <si>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</si>
  <si>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</si>
  <si>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</si>
  <si>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</si>
  <si>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</si>
  <si>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</si>
  <si>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</si>
  <si>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</si>
  <si>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</si>
  <si>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</si>
  <si>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</si>
  <si>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</si>
  <si>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</si>
  <si>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</si>
  <si>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</si>
  <si>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</si>
  <si>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</si>
  <si>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</si>
  <si>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</si>
  <si>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</si>
  <si>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磐田市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</si>
  <si>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</si>
  <si>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</si>
  <si>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</si>
  <si>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</si>
  <si>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</si>
  <si>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</si>
  <si>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</si>
  <si>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</si>
  <si>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</si>
  <si>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</si>
  <si>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</si>
  <si>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</si>
  <si>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</si>
  <si>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</si>
  <si>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</si>
  <si>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</si>
  <si>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磐田市下水道事業は、昭和56年度から資本費投資を開始しており、現時点では老朽管は存在しない。
　「①有形固定資産減価償却率」については、令和元年度に公営企業会計へ移行したため、累積は低いものとなっているが、今後、減価償却を重ねていくことにより上昇していくこととなる。</t>
    <phoneticPr fontId="4"/>
  </si>
  <si>
    <t xml:space="preserve">  経営の健全性において、「①経常収支比率」は100％を超えており、収支の均衡は保たれている。
 「③流動比率」においては、企業債の償還金が減少傾向となっていることなどから、前年度より2.2ポイント増加し、類似団体・全国平均を上回ったが、100％を下回っている。「⑤経費回収率」は前年度よりも2.01ポイント増加し、類似団体・全国平均を上回っているが、引き続き100％を下回っているため、使用料単価の見直しにより適切な使用料収入を確保することが必要となる。
 「④企業債残高対事業規模比率」は、類似団体・全国平均よりも低い割合が続いている。今後も、処理場施設、管路施設等の改築・更新、耐震化や耐水化等を進めていくにあたり、計画的な借入により企業債残高を適正に管理する必要がある。
　経営の効率性において、「⑦施設利用率」は2.21ポイント増加し、引き続き類似団体・全国平均より高い状況となっているが、将来の人口減少などを踏まえると、今後緩やかに減少していくと考えられる。また、「⑧水洗化率」では、類似団体・全国平均を上回っているが、引き続き未接続世帯への啓発活動を実施し、接続率の向上を図っていく。</t>
    <rPh sb="140" eb="143">
      <t>ゼンネンド</t>
    </rPh>
    <phoneticPr fontId="4"/>
  </si>
  <si>
    <t xml:space="preserve">  本市事業の課題として、経費回収率が低く、一般会計からの繰入金に依存している割合が高いことが挙げられる。
　経営状況を改善するため、令和5年4月に平均改定率13.9%の使用料改定を実施した。これにより、一部の指標については改善傾向にあるが、人口減少に伴う有収水量の減少など今後も厳しい経営環境が予測される。
　限られた財源の中、投資・財政計画を見直し、計画的な下水道施設の改築・更新、ストックマネジメントによる施設等の修繕を進め、健全な下水道事業の経営に努めるとともに、更なる使用料改定の必要性についても検討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</si>
</sst>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85-4A2C-B8AA-89A5D6D30B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DC85-4A2C-B8AA-89A5D6D30B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60.54</c:v>
                </c:pt>
                <c:pt idx="1">
                  <c:v>61.78</c:v>
                </c:pt>
                <c:pt idx="2">
                  <c:v>60.82</c:v>
                </c:pt>
                <c:pt idx="3">
                  <c:v>61.75</c:v>
                </c:pt>
                <c:pt idx="4">
                  <c:v>63.96</c:v>
                </c:pt>
              </c:numCache>
            </c:numRef>
          </c:val>
          <c:extLst>
            <c:ext xmlns:c16="http://schemas.microsoft.com/office/drawing/2014/chart" uri="{C3380CC4-5D6E-409C-BE32-E72D297353CC}">
              <c16:uniqueId val="{00000000-07DC-4268-AB6D-9DC1212E13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07DC-4268-AB6D-9DC1212E13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92.35</c:v>
                </c:pt>
                <c:pt idx="1">
                  <c:v>91.69</c:v>
                </c:pt>
                <c:pt idx="2">
                  <c:v>91.28</c:v>
                </c:pt>
                <c:pt idx="3">
                  <c:v>90.95</c:v>
                </c:pt>
                <c:pt idx="4">
                  <c:v>90.73</c:v>
                </c:pt>
              </c:numCache>
            </c:numRef>
          </c:val>
          <c:extLst>
            <c:ext xmlns:c16="http://schemas.microsoft.com/office/drawing/2014/chart" uri="{C3380CC4-5D6E-409C-BE32-E72D297353CC}">
              <c16:uniqueId val="{00000000-8508-4247-AF22-A8AEC8CFCA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8508-4247-AF22-A8AEC8CFCA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108.59</c:v>
                </c:pt>
                <c:pt idx="1">
                  <c:v>107.25</c:v>
                </c:pt>
                <c:pt idx="2">
                  <c:v>106.21</c:v>
                </c:pt>
                <c:pt idx="3">
                  <c:v>105</c:v>
                </c:pt>
                <c:pt idx="4">
                  <c:v>103.96</c:v>
                </c:pt>
              </c:numCache>
            </c:numRef>
          </c:val>
          <c:extLst>
            <c:ext xmlns:c16="http://schemas.microsoft.com/office/drawing/2014/chart" uri="{C3380CC4-5D6E-409C-BE32-E72D297353CC}">
              <c16:uniqueId val="{00000000-F6E2-4890-9C57-D4468762F7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6E2-4890-9C57-D4468762F7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8.18</c:v>
                </c:pt>
                <c:pt idx="1">
                  <c:v>10.94</c:v>
                </c:pt>
                <c:pt idx="2">
                  <c:v>14.33</c:v>
                </c:pt>
                <c:pt idx="3">
                  <c:v>17.48</c:v>
                </c:pt>
                <c:pt idx="4">
                  <c:v>20.56</c:v>
                </c:pt>
              </c:numCache>
            </c:numRef>
          </c:val>
          <c:extLst>
            <c:ext xmlns:c16="http://schemas.microsoft.com/office/drawing/2014/chart" uri="{C3380CC4-5D6E-409C-BE32-E72D297353CC}">
              <c16:uniqueId val="{00000000-6DF6-40F7-BC67-C79BA4441C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6DF6-40F7-BC67-C79BA4441C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A0-4A01-B57B-7C071BA21D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BDA0-4A01-B57B-7C071BA21D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95-46B1-A496-3AEC5A9CE3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E895-46B1-A496-3AEC5A9CE3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33.76</c:v>
                </c:pt>
                <c:pt idx="1">
                  <c:v>47.27</c:v>
                </c:pt>
                <c:pt idx="2">
                  <c:v>54.8</c:v>
                </c:pt>
                <c:pt idx="3">
                  <c:v>69.38</c:v>
                </c:pt>
                <c:pt idx="4">
                  <c:v>71.58</c:v>
                </c:pt>
              </c:numCache>
            </c:numRef>
          </c:val>
          <c:extLst>
            <c:ext xmlns:c16="http://schemas.microsoft.com/office/drawing/2014/chart" uri="{C3380CC4-5D6E-409C-BE32-E72D297353CC}">
              <c16:uniqueId val="{00000000-2F21-4B20-952A-E3ED6C0625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2F21-4B20-952A-E3ED6C0625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935.39</c:v>
                </c:pt>
                <c:pt idx="1">
                  <c:v>911.97</c:v>
                </c:pt>
                <c:pt idx="2">
                  <c:v>903.92</c:v>
                </c:pt>
                <c:pt idx="3">
                  <c:v>813</c:v>
                </c:pt>
                <c:pt idx="4">
                  <c:v>787.15</c:v>
                </c:pt>
              </c:numCache>
            </c:numRef>
          </c:val>
          <c:extLst>
            <c:ext xmlns:c16="http://schemas.microsoft.com/office/drawing/2014/chart" uri="{C3380CC4-5D6E-409C-BE32-E72D297353CC}">
              <c16:uniqueId val="{00000000-8762-4656-8C30-D904FD24EC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8762-4656-8C30-D904FD24EC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52.97</c:v>
                </c:pt>
                <c:pt idx="1">
                  <c:v>78.09</c:v>
                </c:pt>
                <c:pt idx="2">
                  <c:v>77.23</c:v>
                </c:pt>
                <c:pt idx="3">
                  <c:v>86.02</c:v>
                </c:pt>
                <c:pt idx="4">
                  <c:v>88.03</c:v>
                </c:pt>
              </c:numCache>
            </c:numRef>
          </c:val>
          <c:extLst>
            <c:ext xmlns:c16="http://schemas.microsoft.com/office/drawing/2014/chart" uri="{C3380CC4-5D6E-409C-BE32-E72D297353CC}">
              <c16:uniqueId val="{00000000-7E25-449A-BB98-E319E26445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E25-449A-BB98-E319E26445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222.23</c:v>
                </c:pt>
                <c:pt idx="1">
                  <c:v>150.69999999999999</c:v>
                </c:pt>
                <c:pt idx="2">
                  <c:v>152.25</c:v>
                </c:pt>
                <c:pt idx="3">
                  <c:v>152.31</c:v>
                </c:pt>
                <c:pt idx="4">
                  <c:v>151.99</c:v>
                </c:pt>
              </c:numCache>
            </c:numRef>
          </c:val>
          <c:extLst>
            <c:ext xmlns:c16="http://schemas.microsoft.com/office/drawing/2014/chart" uri="{C3380CC4-5D6E-409C-BE32-E72D297353CC}">
              <c16:uniqueId val="{00000000-3E9D-4489-BBE9-237099B28B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3E9D-4489-BBE9-237099B28B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30" zoomScaleNormal="130" workbookViewId="0">
      <selection activeCell="DG191" sqref="DG1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静岡県　磐田市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165426</v>
      </c>
      <c r="AM8" s="44"/>
      <c r="AN8" s="44"/>
      <c r="AO8" s="44"/>
      <c r="AP8" s="44"/>
      <c r="AQ8" s="44"/>
      <c r="AR8" s="44"/>
      <c r="AS8" s="44"/>
      <c r="AT8" s="45">
        <f>データ!T6</f>
        <v>163.44999999999999</v>
      </c>
      <c r="AU8" s="45"/>
      <c r="AV8" s="45"/>
      <c r="AW8" s="45"/>
      <c r="AX8" s="45"/>
      <c r="AY8" s="45"/>
      <c r="AZ8" s="45"/>
      <c r="BA8" s="45"/>
      <c r="BB8" s="45">
        <f>データ!U6</f>
        <v>1012.09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61.39</v>
      </c>
      <c r="J10" s="45"/>
      <c r="K10" s="45"/>
      <c r="L10" s="45"/>
      <c r="M10" s="45"/>
      <c r="N10" s="45"/>
      <c r="O10" s="45"/>
      <c r="P10" s="45">
        <f>データ!P6</f>
        <v>31.16</v>
      </c>
      <c r="Q10" s="45"/>
      <c r="R10" s="45"/>
      <c r="S10" s="45"/>
      <c r="T10" s="45"/>
      <c r="U10" s="45"/>
      <c r="V10" s="45"/>
      <c r="W10" s="45">
        <f>データ!Q6</f>
        <v>80.72</v>
      </c>
      <c r="X10" s="45"/>
      <c r="Y10" s="45"/>
      <c r="Z10" s="45"/>
      <c r="AA10" s="45"/>
      <c r="AB10" s="45"/>
      <c r="AC10" s="45"/>
      <c r="AD10" s="44">
        <f>データ!R6</f>
        <v>2631</v>
      </c>
      <c r="AE10" s="44"/>
      <c r="AF10" s="44"/>
      <c r="AG10" s="44"/>
      <c r="AH10" s="44"/>
      <c r="AI10" s="44"/>
      <c r="AJ10" s="44"/>
      <c r="AK10" s="2"/>
      <c r="AL10" s="44">
        <f>データ!V6</f>
        <v>51388</v>
      </c>
      <c r="AM10" s="44"/>
      <c r="AN10" s="44"/>
      <c r="AO10" s="44"/>
      <c r="AP10" s="44"/>
      <c r="AQ10" s="44"/>
      <c r="AR10" s="44"/>
      <c r="AS10" s="44"/>
      <c r="AT10" s="45">
        <f>データ!W6</f>
        <v>12.81</v>
      </c>
      <c r="AU10" s="45"/>
      <c r="AV10" s="45"/>
      <c r="AW10" s="45"/>
      <c r="AX10" s="45"/>
      <c r="AY10" s="45"/>
      <c r="AZ10" s="45"/>
      <c r="BA10" s="45"/>
      <c r="BB10" s="45">
        <f>データ!X6</f>
        <v>4011.55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W54JZSYzLZuB3eR5ARESkSosK30nlluQcwKwA84hGwsYLfzd42mXbcIFU8E1BaPw7m/W3lq+B9+eHDjbdVCgA==" saltValue="nzzyQL0i4oF+5LttOBoI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222119</v>
      </c>
      <c r="D6" s="19">
        <f t="shared" si="3"/>
        <v>46</v>
      </c>
      <c r="E6" s="19">
        <f t="shared" si="3"/>
        <v>17</v>
      </c>
      <c r="F6" s="19">
        <f t="shared" si="3"/>
        <v>4</v>
      </c>
      <c r="G6" s="19">
        <f t="shared" si="3"/>
        <v>0</v>
      </c>
      <c r="H6" s="19" t="str">
        <f t="shared" si="3"/>
        <v>静岡県　磐田市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61.39</v>
      </c>
      <c r="P6" s="20">
        <f t="shared" si="3"/>
        <v>31.16</v>
      </c>
      <c r="Q6" s="20">
        <f t="shared" si="3"/>
        <v>80.72</v>
      </c>
      <c r="R6" s="20">
        <f t="shared" si="3"/>
        <v>2631</v>
      </c>
      <c r="S6" s="20">
        <f t="shared" si="3"/>
        <v>165426</v>
      </c>
      <c r="T6" s="20">
        <f t="shared" si="3"/>
        <v>163.44999999999999</v>
      </c>
      <c r="U6" s="20">
        <f t="shared" si="3"/>
        <v>1012.09</v>
      </c>
      <c r="V6" s="20">
        <f t="shared" si="3"/>
        <v>51388</v>
      </c>
      <c r="W6" s="20">
        <f t="shared" si="3"/>
        <v>12.81</v>
      </c>
      <c r="X6" s="20">
        <f t="shared" si="3"/>
        <v>4011.55</v>
      </c>
      <c r="Y6" s="21">
        <f>IF(Y7="",NA(),Y7)</f>
        <v>108.59</v>
      </c>
      <c r="Z6" s="21">
        <f t="shared" ref="Z6:AH6" si="4">IF(Z7="",NA(),Z7)</f>
        <v>107.25</v>
      </c>
      <c r="AA6" s="21">
        <f t="shared" si="4"/>
        <v>106.21</v>
      </c>
      <c r="AB6" s="21">
        <f t="shared" si="4"/>
        <v>105</v>
      </c>
      <c r="AC6" s="21">
        <f t="shared" si="4"/>
        <v>103.96</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33.76</v>
      </c>
      <c r="AV6" s="21">
        <f t="shared" ref="AV6:BD6" si="6">IF(AV7="",NA(),AV7)</f>
        <v>47.27</v>
      </c>
      <c r="AW6" s="21">
        <f t="shared" si="6"/>
        <v>54.8</v>
      </c>
      <c r="AX6" s="21">
        <f t="shared" si="6"/>
        <v>69.38</v>
      </c>
      <c r="AY6" s="21">
        <f t="shared" si="6"/>
        <v>71.58</v>
      </c>
      <c r="AZ6" s="21">
        <f t="shared" si="6"/>
        <v>46.85</v>
      </c>
      <c r="BA6" s="21">
        <f t="shared" si="6"/>
        <v>44.35</v>
      </c>
      <c r="BB6" s="21">
        <f t="shared" si="6"/>
        <v>41.51</v>
      </c>
      <c r="BC6" s="21">
        <f t="shared" si="6"/>
        <v>45.01</v>
      </c>
      <c r="BD6" s="21">
        <f t="shared" si="6"/>
        <v>46.37</v>
      </c>
      <c r="BE6" s="20" t="str">
        <f>IF(BE7="","",IF(BE7="-","【-】","【"&amp;SUBSTITUTE(TEXT(BE7,"#,##0.00"),"-","△")&amp;"】"))</f>
        <v>【50.90】</v>
      </c>
      <c r="BF6" s="21">
        <f>IF(BF7="",NA(),BF7)</f>
        <v>935.39</v>
      </c>
      <c r="BG6" s="21">
        <f t="shared" ref="BG6:BO6" si="7">IF(BG7="",NA(),BG7)</f>
        <v>911.97</v>
      </c>
      <c r="BH6" s="21">
        <f t="shared" si="7"/>
        <v>903.92</v>
      </c>
      <c r="BI6" s="21">
        <f t="shared" si="7"/>
        <v>813</v>
      </c>
      <c r="BJ6" s="21">
        <f t="shared" si="7"/>
        <v>787.15</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52.97</v>
      </c>
      <c r="BR6" s="21">
        <f t="shared" ref="BR6:BZ6" si="8">IF(BR7="",NA(),BR7)</f>
        <v>78.09</v>
      </c>
      <c r="BS6" s="21">
        <f t="shared" si="8"/>
        <v>77.23</v>
      </c>
      <c r="BT6" s="21">
        <f t="shared" si="8"/>
        <v>86.02</v>
      </c>
      <c r="BU6" s="21">
        <f t="shared" si="8"/>
        <v>88.03</v>
      </c>
      <c r="BV6" s="21">
        <f t="shared" si="8"/>
        <v>82.88</v>
      </c>
      <c r="BW6" s="21">
        <f t="shared" si="8"/>
        <v>82.53</v>
      </c>
      <c r="BX6" s="21">
        <f t="shared" si="8"/>
        <v>81.81</v>
      </c>
      <c r="BY6" s="21">
        <f t="shared" si="8"/>
        <v>82.27</v>
      </c>
      <c r="BZ6" s="21">
        <f t="shared" si="8"/>
        <v>80.36</v>
      </c>
      <c r="CA6" s="20" t="str">
        <f>IF(CA7="","",IF(CA7="-","【-】","【"&amp;SUBSTITUTE(TEXT(CA7,"#,##0.00"),"-","△")&amp;"】"))</f>
        <v>【72.92】</v>
      </c>
      <c r="CB6" s="21">
        <f>IF(CB7="",NA(),CB7)</f>
        <v>222.23</v>
      </c>
      <c r="CC6" s="21">
        <f t="shared" ref="CC6:CK6" si="9">IF(CC7="",NA(),CC7)</f>
        <v>150.69999999999999</v>
      </c>
      <c r="CD6" s="21">
        <f t="shared" si="9"/>
        <v>152.25</v>
      </c>
      <c r="CE6" s="21">
        <f t="shared" si="9"/>
        <v>152.31</v>
      </c>
      <c r="CF6" s="21">
        <f t="shared" si="9"/>
        <v>151.99</v>
      </c>
      <c r="CG6" s="21">
        <f t="shared" si="9"/>
        <v>187.76</v>
      </c>
      <c r="CH6" s="21">
        <f t="shared" si="9"/>
        <v>190.48</v>
      </c>
      <c r="CI6" s="21">
        <f t="shared" si="9"/>
        <v>193.59</v>
      </c>
      <c r="CJ6" s="21">
        <f t="shared" si="9"/>
        <v>194.42</v>
      </c>
      <c r="CK6" s="21">
        <f t="shared" si="9"/>
        <v>201.33</v>
      </c>
      <c r="CL6" s="20" t="str">
        <f>IF(CL7="","",IF(CL7="-","【-】","【"&amp;SUBSTITUTE(TEXT(CL7,"#,##0.00"),"-","△")&amp;"】"))</f>
        <v>【225.78】</v>
      </c>
      <c r="CM6" s="21">
        <f>IF(CM7="",NA(),CM7)</f>
        <v>60.54</v>
      </c>
      <c r="CN6" s="21">
        <f t="shared" ref="CN6:CV6" si="10">IF(CN7="",NA(),CN7)</f>
        <v>61.78</v>
      </c>
      <c r="CO6" s="21">
        <f t="shared" si="10"/>
        <v>60.82</v>
      </c>
      <c r="CP6" s="21">
        <f t="shared" si="10"/>
        <v>61.75</v>
      </c>
      <c r="CQ6" s="21">
        <f t="shared" si="10"/>
        <v>63.96</v>
      </c>
      <c r="CR6" s="21">
        <f t="shared" si="10"/>
        <v>45.87</v>
      </c>
      <c r="CS6" s="21">
        <f t="shared" si="10"/>
        <v>44.24</v>
      </c>
      <c r="CT6" s="21">
        <f t="shared" si="10"/>
        <v>45.3</v>
      </c>
      <c r="CU6" s="21">
        <f t="shared" si="10"/>
        <v>45.6</v>
      </c>
      <c r="CV6" s="21">
        <f t="shared" si="10"/>
        <v>44.79</v>
      </c>
      <c r="CW6" s="20" t="str">
        <f>IF(CW7="","",IF(CW7="-","【-】","【"&amp;SUBSTITUTE(TEXT(CW7,"#,##0.00"),"-","△")&amp;"】"))</f>
        <v>【43.17】</v>
      </c>
      <c r="CX6" s="21">
        <f>IF(CX7="",NA(),CX7)</f>
        <v>92.35</v>
      </c>
      <c r="CY6" s="21">
        <f t="shared" ref="CY6:DG6" si="11">IF(CY7="",NA(),CY7)</f>
        <v>91.69</v>
      </c>
      <c r="CZ6" s="21">
        <f t="shared" si="11"/>
        <v>91.28</v>
      </c>
      <c r="DA6" s="21">
        <f t="shared" si="11"/>
        <v>90.95</v>
      </c>
      <c r="DB6" s="21">
        <f t="shared" si="11"/>
        <v>90.73</v>
      </c>
      <c r="DC6" s="21">
        <f t="shared" si="11"/>
        <v>87.65</v>
      </c>
      <c r="DD6" s="21">
        <f t="shared" si="11"/>
        <v>88.15</v>
      </c>
      <c r="DE6" s="21">
        <f t="shared" si="11"/>
        <v>88.37</v>
      </c>
      <c r="DF6" s="21">
        <f t="shared" si="11"/>
        <v>88.66</v>
      </c>
      <c r="DG6" s="21">
        <f t="shared" si="11"/>
        <v>88.68</v>
      </c>
      <c r="DH6" s="20" t="str">
        <f>IF(DH7="","",IF(DH7="-","【-】","【"&amp;SUBSTITUTE(TEXT(DH7,"#,##0.00"),"-","△")&amp;"】"))</f>
        <v>【86.31】</v>
      </c>
      <c r="DI6" s="21">
        <f>IF(DI7="",NA(),DI7)</f>
        <v>8.18</v>
      </c>
      <c r="DJ6" s="21">
        <f t="shared" ref="DJ6:DR6" si="12">IF(DJ7="",NA(),DJ7)</f>
        <v>10.94</v>
      </c>
      <c r="DK6" s="21">
        <f t="shared" si="12"/>
        <v>14.33</v>
      </c>
      <c r="DL6" s="21">
        <f t="shared" si="12"/>
        <v>17.48</v>
      </c>
      <c r="DM6" s="21">
        <f t="shared" si="12"/>
        <v>20.56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222119</v>
      </c>
      <c r="D7" s="23">
        <v>46</v>
      </c>
      <c r="E7" s="23">
        <v>17</v>
      </c>
      <c r="F7" s="23">
        <v>4</v>
      </c>
      <c r="G7" s="23">
        <v>0</v>
      </c>
      <c r="H7" s="23" t="s">
        <v>96</v>
      </c>
      <c r="I7" s="23" t="s">
        <v>97</v>
      </c>
      <c r="J7" s="23" t="s">
        <v>98</v>
      </c>
      <c r="K7" s="23" t="s">
        <v>99</v>
      </c>
      <c r="L7" s="23" t="s">
        <v>100</v>
      </c>
      <c r="M7" s="23" t="s">
        <v>101</v>
      </c>
      <c r="N7" s="24" t="s">
        <v>102</v>
      </c>
      <c r="O7" s="24">
        <v>61.39</v>
      </c>
      <c r="P7" s="24">
        <v>31.16</v>
      </c>
      <c r="Q7" s="24">
        <v>80.72</v>
      </c>
      <c r="R7" s="24">
        <v>2631</v>
      </c>
      <c r="S7" s="24">
        <v>165426</v>
      </c>
      <c r="T7" s="24">
        <v>163.44999999999999</v>
      </c>
      <c r="U7" s="24">
        <v>1012.09</v>
      </c>
      <c r="V7" s="24">
        <v>51388</v>
      </c>
      <c r="W7" s="24">
        <v>12.81</v>
      </c>
      <c r="X7" s="24">
        <v>4011.55</v>
      </c>
      <c r="Y7" s="24">
        <v>108.59</v>
      </c>
      <c r="Z7" s="24">
        <v>107.25</v>
      </c>
      <c r="AA7" s="24">
        <v>106.21</v>
      </c>
      <c r="AB7" s="24">
        <v>105</v>
      </c>
      <c r="AC7" s="24">
        <v>103.96</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33.76</v>
      </c>
      <c r="AV7" s="24">
        <v>47.27</v>
      </c>
      <c r="AW7" s="24">
        <v>54.8</v>
      </c>
      <c r="AX7" s="24">
        <v>69.38</v>
      </c>
      <c r="AY7" s="24">
        <v>71.58</v>
      </c>
      <c r="AZ7" s="24">
        <v>46.85</v>
      </c>
      <c r="BA7" s="24">
        <v>44.35</v>
      </c>
      <c r="BB7" s="24">
        <v>41.51</v>
      </c>
      <c r="BC7" s="24">
        <v>45.01</v>
      </c>
      <c r="BD7" s="24">
        <v>46.37</v>
      </c>
      <c r="BE7" s="24">
        <v>50.9</v>
      </c>
      <c r="BF7" s="24">
        <v>935.39</v>
      </c>
      <c r="BG7" s="24">
        <v>911.97</v>
      </c>
      <c r="BH7" s="24">
        <v>903.92</v>
      </c>
      <c r="BI7" s="24">
        <v>813</v>
      </c>
      <c r="BJ7" s="24">
        <v>787.15</v>
      </c>
      <c r="BK7" s="24">
        <v>1268.6300000000001</v>
      </c>
      <c r="BL7" s="24">
        <v>1283.69</v>
      </c>
      <c r="BM7" s="24">
        <v>1160.22</v>
      </c>
      <c r="BN7" s="24">
        <v>1141.98</v>
      </c>
      <c r="BO7" s="24">
        <v>1062.58</v>
      </c>
      <c r="BP7" s="24">
        <v>1099.1500000000001</v>
      </c>
      <c r="BQ7" s="24">
        <v>52.97</v>
      </c>
      <c r="BR7" s="24">
        <v>78.09</v>
      </c>
      <c r="BS7" s="24">
        <v>77.23</v>
      </c>
      <c r="BT7" s="24">
        <v>86.02</v>
      </c>
      <c r="BU7" s="24">
        <v>88.03</v>
      </c>
      <c r="BV7" s="24">
        <v>82.88</v>
      </c>
      <c r="BW7" s="24">
        <v>82.53</v>
      </c>
      <c r="BX7" s="24">
        <v>81.81</v>
      </c>
      <c r="BY7" s="24">
        <v>82.27</v>
      </c>
      <c r="BZ7" s="24">
        <v>80.36</v>
      </c>
      <c r="CA7" s="24">
        <v>72.92</v>
      </c>
      <c r="CB7" s="24">
        <v>222.23</v>
      </c>
      <c r="CC7" s="24">
        <v>150.69999999999999</v>
      </c>
      <c r="CD7" s="24">
        <v>152.25</v>
      </c>
      <c r="CE7" s="24">
        <v>152.31</v>
      </c>
      <c r="CF7" s="24">
        <v>151.99</v>
      </c>
      <c r="CG7" s="24">
        <v>187.76</v>
      </c>
      <c r="CH7" s="24">
        <v>190.48</v>
      </c>
      <c r="CI7" s="24">
        <v>193.59</v>
      </c>
      <c r="CJ7" s="24">
        <v>194.42</v>
      </c>
      <c r="CK7" s="24">
        <v>201.33</v>
      </c>
      <c r="CL7" s="24">
        <v>225.78</v>
      </c>
      <c r="CM7" s="24">
        <v>60.54</v>
      </c>
      <c r="CN7" s="24">
        <v>61.78</v>
      </c>
      <c r="CO7" s="24">
        <v>60.82</v>
      </c>
      <c r="CP7" s="24">
        <v>61.75</v>
      </c>
      <c r="CQ7" s="24">
        <v>63.96</v>
      </c>
      <c r="CR7" s="24">
        <v>45.87</v>
      </c>
      <c r="CS7" s="24">
        <v>44.24</v>
      </c>
      <c r="CT7" s="24">
        <v>45.3</v>
      </c>
      <c r="CU7" s="24">
        <v>45.6</v>
      </c>
      <c r="CV7" s="24">
        <v>44.79</v>
      </c>
      <c r="CW7" s="24">
        <v>43.17</v>
      </c>
      <c r="CX7" s="24">
        <v>92.35</v>
      </c>
      <c r="CY7" s="24">
        <v>91.69</v>
      </c>
      <c r="CZ7" s="24">
        <v>91.28</v>
      </c>
      <c r="DA7" s="24">
        <v>90.95</v>
      </c>
      <c r="DB7" s="24">
        <v>90.73</v>
      </c>
      <c r="DC7" s="24">
        <v>87.65</v>
      </c>
      <c r="DD7" s="24">
        <v>88.15</v>
      </c>
      <c r="DE7" s="24">
        <v>88.37</v>
      </c>
      <c r="DF7" s="24">
        <v>88.66</v>
      </c>
      <c r="DG7" s="24">
        <v>88.68</v>
      </c>
      <c r="DH7" s="24">
        <v>86.31</v>
      </c>
      <c r="DI7" s="24">
        <v>8.18</v>
      </c>
      <c r="DJ7" s="24">
        <v>10.94</v>
      </c>
      <c r="DK7" s="24">
        <v>14.33</v>
      </c>
      <c r="DL7" s="24">
        <v>17.48</v>
      </c>
      <c r="DM7" s="24">
        <v>20.56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2025-12-23T06:11:52Z</dcterms:created>
  <dcterms:modified xsi:type="dcterms:W3CDTF">2026-01-28T05:12:12Z</dcterms:modified>
  <cp:category/>
</cp:coreProperties>
</file>