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YU2ppouMP7uvTCHBn8ES54uhZG8eAHf2M5jQBqfjCc6PaGsy9ZRhpf7W0JpemAQq5j3Fbz+mLUsPjJmANkCnQ==" workbookSaltValue="mI6R0PLJ8O0nIxXvOvVNZw==" workbookSpinCount="100000"/>
  <bookViews>
    <workbookView xWindow="-108" yWindow="-108" windowWidth="23256" windowHeight="12456"/>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<sst xmlns="http://schemas.openxmlformats.org/spreadsheetml/2006/main" xmlns:r="http://schemas.openxmlformats.org/officeDocument/2006/relationships" count="111" uniqueCount="111">
  <si>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</si>
  <si>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</si>
  <si>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</si>
  <si>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</si>
  <si>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</si>
  <si>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</si>
  <si>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</si>
  <si>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</si>
  <si>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</si>
  <si>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</si>
  <si>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</si>
  <si>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</si>
  <si>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</si>
  <si>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</si>
  <si>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</si>
  <si>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</si>
  <si>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</si>
  <si>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</si>
  <si>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</si>
  <si>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</si>
  <si>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</si>
  <si>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</si>
  <si>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</si>
  <si>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</si>
  <si>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</si>
  <si>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</si>
  <si>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</si>
  <si>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</si>
  <si>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</si>
  <si>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</si>
  <si>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</si>
  <si>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</si>
  <si>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</si>
  <si>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</si>
  <si>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</si>
  <si>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</si>
  <si>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</si>
  <si>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</si>
  <si>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</si>
  <si>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</si>
  <si>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</si>
  <si>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</si>
  <si>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</si>
  <si>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</si>
  <si>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</si>
  <si>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</si>
  <si>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</si>
  <si>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</si>
  <si>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</si>
  <si>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</si>
  <si>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</si>
  <si>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</si>
  <si>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</si>
  <si>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</si>
  <si>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</si>
  <si>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</si>
  <si>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</si>
  <si>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</si>
  <si>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</si>
  <si>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</si>
  <si>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</si>
  <si>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</si>
  <si>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</si>
  <si>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</si>
  <si>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</si>
  <si>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</si>
  <si>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</si>
  <si>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</si>
  <si>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</si>
  <si>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</si>
  <si>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</si>
  <si>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</si>
  <si>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</si>
  <si>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</si>
  <si>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</si>
  <si>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</si>
  <si>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</si>
  <si>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</si>
  <si>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</si>
  <si>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</si>
  <si>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</si>
  <si>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</si>
  <si>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</si>
  <si>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</si>
  <si>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</si>
  <si>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</si>
  <si>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</si>
  <si>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</si>
  <si>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</si>
  <si>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</si>
  <si>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</si>
  <si>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</si>
  <si>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</si>
  <si>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磐田市</t>
  </si>
  <si>
    <t>法適用</t>
  </si>
  <si>
    <t>水道事業</t>
  </si>
  <si>
    <t>末端給水事業</t>
  </si>
  <si>
    <t>A2</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</si>
  <si>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</si>
  <si>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</si>
  <si>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</si>
  <si>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</si>
  <si>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</si>
  <si>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</si>
  <si>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</si>
  <si>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</si>
  <si>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</si>
  <si>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</si>
  <si>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状況については概ね良好な状態であるが、給水収益の減少や諸物価高騰、政府支援措置の縮小による動力費の増加など経営に影響を与える要因があり、当年度純利益は前年度より減少したため、今後も良好な経営を維持すべく、経費の削減及び有収率の向上に努める必要が一層増している。
　また、老朽化の状況については、依然として耐用年数を迎えている配水管が多く、更なる管路更新を進める必要がある。
　これらの状況を踏まえ、現状の課題を振り返り今後の水道事業を取り巻く状況の変化に対応するため、令和７年度に計画期間の満了を迎える水道事業ビジョンの改定に取り組み、さらには今後の水道料金の見直しも含めて経営の健全化に努めていく。</t>
    <rPh sb="83" eb="85">
      <t>ゲンショウ</t>
    </rPh>
    <rPh sb="125" eb="127">
      <t>イッソウ</t>
    </rPh>
    <rPh sb="127" eb="128">
      <t>マ</t>
    </rPh>
    <rPh sb="150" eb="152">
      <t>イゼン</t>
    </rPh>
    <rPh sb="165" eb="168">
      <t>ハイスイカン</t>
    </rPh>
    <rPh sb="169" eb="170">
      <t>オオ</t>
    </rPh>
    <rPh sb="202" eb="204">
      <t>ゲンジョウ</t>
    </rPh>
    <rPh sb="205" eb="207">
      <t>カダイ</t>
    </rPh>
    <rPh sb="208" eb="209">
      <t>フ</t>
    </rPh>
    <rPh sb="210" eb="211">
      <t>カエ</t>
    </rPh>
    <rPh sb="212" eb="214">
      <t>コンゴ</t>
    </rPh>
    <rPh sb="215" eb="217">
      <t>スイドウ</t>
    </rPh>
    <rPh sb="217" eb="219">
      <t>ジギョウ</t>
    </rPh>
    <rPh sb="220" eb="221">
      <t>ト</t>
    </rPh>
    <rPh sb="222" eb="223">
      <t>マ</t>
    </rPh>
    <rPh sb="224" eb="226">
      <t>ジョウキョウ</t>
    </rPh>
    <rPh sb="227" eb="229">
      <t>ヘンカ</t>
    </rPh>
    <rPh sb="230" eb="232">
      <t>タイオウ</t>
    </rPh>
    <rPh sb="237" eb="239">
      <t>レイワ</t>
    </rPh>
    <rPh sb="240" eb="242">
      <t>ネンド</t>
    </rPh>
    <rPh sb="248" eb="250">
      <t>マンリョウ</t>
    </rPh>
    <rPh sb="251" eb="252">
      <t>ムカ</t>
    </rPh>
    <rPh sb="283" eb="285">
      <t>ミナオ</t>
    </rPh>
    <phoneticPr fontId="1"/>
  </si>
  <si>
    <t>　管路の多くは、1960年代から高度経済成長期に拡張事業として布設されており、今後、2040年代をピークに老朽管が増加する傾向にある。全ての管路を更新するためにかかる期間は、令和６年度の管路更新率0.65％から算出すると約150年となり、多くが老朽管となってしまう。
　そこで、効率的かつ効果的に更新を進めるために作成した管路更新計画を基に計画的に管路更新を進めており、「①有形固定資産減価償却率」は増加しているものの「②管路経年化率」は減少し、類似団体平均値以下に抑えることができている。
　「③管路更新率」は、積極的に更新を実施したこともあり、前年度より更新率を上回ることが出来た。</t>
    <rPh sb="87" eb="89">
      <t>レイワ</t>
    </rPh>
    <rPh sb="90" eb="92">
      <t>ネンド</t>
    </rPh>
    <rPh sb="93" eb="95">
      <t>カンロ</t>
    </rPh>
    <rPh sb="95" eb="97">
      <t>コウシン</t>
    </rPh>
    <rPh sb="97" eb="98">
      <t>リツ</t>
    </rPh>
    <rPh sb="200" eb="202">
      <t>ゾウカ</t>
    </rPh>
    <rPh sb="219" eb="221">
      <t>ゲンショウ</t>
    </rPh>
    <rPh sb="258" eb="261">
      <t>セッキョクテキ</t>
    </rPh>
    <rPh sb="262" eb="264">
      <t>コウシン</t>
    </rPh>
    <rPh sb="265" eb="267">
      <t>ジッシ</t>
    </rPh>
    <rPh sb="275" eb="278">
      <t>ゼンネンド</t>
    </rPh>
    <rPh sb="280" eb="282">
      <t>コウシン</t>
    </rPh>
    <rPh sb="282" eb="283">
      <t>リツ</t>
    </rPh>
    <rPh sb="284" eb="286">
      <t>ウワマワ</t>
    </rPh>
    <rPh sb="290" eb="292">
      <t>デキ</t>
    </rPh>
    <phoneticPr fontId="1"/>
  </si>
  <si>
    <t>　経営の健全性・効率性において、「①経常収支比率」は、給水収益の減少や営業費用の増加により前年度より減少したが、継続して100％を超えており、健全な水準を保っている。
「③流動比率」は、現金をはじめとする流動資産の減少はあったものの、企業債残高や未払金が減少したため前年度より上昇し、支払能力を十分に有する財務状態を維持している。
　「④企業債残高対給水収益比率」は、償還が進んだことにより企業債残高が減っているため減少傾向が続いている。今後、人口減少がさらに進行することにより、給水収益の減少が続いていくことが見込まれるため、水道施設の更新に合わせたダウンサイジングの検討など、経営の健全化・効率化に努める。
　「⑤料金回収率」は給水収益の減少や動力費など営業費用の増加により前年度より減少したが、事業に必要な費用を給水収益で賄えている状況とされる100％を維持している。
　「⑧有収率」は前年度より減少し、類似団体平均を下回っている。老朽管等からの漏水の影響が大きいと考えられることから、老朽管の更新を着実に進めるとともに、衛星データとＡＩを活用した効率的な漏水調査を実施し、有収水量の向上を図っていく。</t>
    <rPh sb="35" eb="37">
      <t>エイギョウ</t>
    </rPh>
    <rPh sb="37" eb="39">
      <t>ヒヨウ</t>
    </rPh>
    <rPh sb="40" eb="41">
      <t>ゾウ</t>
    </rPh>
    <rPh sb="41" eb="42">
      <t>カ</t>
    </rPh>
    <rPh sb="50" eb="52">
      <t>ゲンショウ</t>
    </rPh>
    <rPh sb="77" eb="78">
      <t>タモ</t>
    </rPh>
    <rPh sb="86" eb="88">
      <t>リュウドウ</t>
    </rPh>
    <rPh sb="88" eb="90">
      <t>ヒリツ</t>
    </rPh>
    <rPh sb="93" eb="95">
      <t>ゲンキン</t>
    </rPh>
    <rPh sb="102" eb="104">
      <t>リュウドウ</t>
    </rPh>
    <rPh sb="104" eb="106">
      <t>シサン</t>
    </rPh>
    <rPh sb="107" eb="109">
      <t>ゲンショウ</t>
    </rPh>
    <rPh sb="117" eb="119">
      <t>キギョウ</t>
    </rPh>
    <rPh sb="119" eb="120">
      <t>サイ</t>
    </rPh>
    <rPh sb="120" eb="122">
      <t>ザンダカ</t>
    </rPh>
    <rPh sb="123" eb="126">
      <t>ミハライキン</t>
    </rPh>
    <rPh sb="127" eb="129">
      <t>ゲンショウ</t>
    </rPh>
    <rPh sb="133" eb="136">
      <t>ゼンネンド</t>
    </rPh>
    <rPh sb="138" eb="140">
      <t>ジョウショウ</t>
    </rPh>
    <rPh sb="142" eb="144">
      <t>シハライ</t>
    </rPh>
    <rPh sb="144" eb="146">
      <t>ノウリョク</t>
    </rPh>
    <rPh sb="147" eb="149">
      <t>ジュウブン</t>
    </rPh>
    <rPh sb="150" eb="151">
      <t>ユウ</t>
    </rPh>
    <rPh sb="153" eb="155">
      <t>ザイム</t>
    </rPh>
    <rPh sb="155" eb="157">
      <t>ジョウタイ</t>
    </rPh>
    <rPh sb="158" eb="160">
      <t>イジ</t>
    </rPh>
    <rPh sb="187" eb="188">
      <t>スス</t>
    </rPh>
    <rPh sb="230" eb="232">
      <t>シンコウ</t>
    </rPh>
    <rPh sb="245" eb="247">
      <t>ゲンショウ</t>
    </rPh>
    <rPh sb="248" eb="249">
      <t>ツヅ</t>
    </rPh>
    <rPh sb="324" eb="326">
      <t>ドウリョク</t>
    </rPh>
    <rPh sb="326" eb="327">
      <t>ヒ</t>
    </rPh>
    <rPh sb="334" eb="336">
      <t>ゾウカ</t>
    </rPh>
    <rPh sb="344" eb="346">
      <t>ゲンショウ</t>
    </rPh>
    <rPh sb="401" eb="403">
      <t>ゲンショウ</t>
    </rPh>
    <rPh sb="405" eb="407">
      <t>ルイジ</t>
    </rPh>
    <rPh sb="407" eb="409">
      <t>ダンタイ</t>
    </rPh>
    <rPh sb="409" eb="411">
      <t>ヘイキン</t>
    </rPh>
    <rPh sb="412" eb="414">
      <t>シタマワ</t>
    </rPh>
    <rPh sb="419" eb="421">
      <t>ロウキュウ</t>
    </rPh>
    <rPh sb="429" eb="431">
      <t>エイキョウ</t>
    </rPh>
    <rPh sb="432" eb="433">
      <t>オオ</t>
    </rPh>
    <rPh sb="436" eb="437">
      <t>カンガ</t>
    </rPh>
    <rPh sb="446" eb="448">
      <t>ロウキュウ</t>
    </rPh>
    <rPh sb="448" eb="449">
      <t>カン</t>
    </rPh>
    <rPh sb="450" eb="452">
      <t>コウシン</t>
    </rPh>
    <rPh sb="453" eb="455">
      <t>チャクジツ</t>
    </rPh>
    <rPh sb="456" eb="457">
      <t>スス</t>
    </rPh>
    <rPh sb="464" eb="466">
      <t>エイセイ</t>
    </rPh>
    <rPh sb="473" eb="475">
      <t>カツヨウ</t>
    </rPh>
    <rPh sb="477" eb="480">
      <t>コウリツテキ</t>
    </rPh>
    <rPh sb="486" eb="488">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</si>
</sst>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0.57999999999999996</c:v>
                </c:pt>
                <c:pt idx="2">
                  <c:v>0.69</c:v>
                </c:pt>
                <c:pt idx="3">
                  <c:v>0.53</c:v>
                </c:pt>
                <c:pt idx="4">
                  <c:v>0.65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0.69</c:v>
                </c:pt>
                <c:pt idx="1">
                  <c:v>0.69</c:v>
                </c:pt>
                <c:pt idx="2">
                  <c:v>0.67</c:v>
                </c:pt>
                <c:pt idx="3">
                  <c:v>0.61</c:v>
                </c:pt>
                <c:pt idx="4">
                  <c:v>0.57999999999999996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61.11</c:v>
                </c:pt>
                <c:pt idx="1">
                  <c:v>60.75</c:v>
                </c:pt>
                <c:pt idx="2">
                  <c:v>59.8</c:v>
                </c:pt>
                <c:pt idx="3">
                  <c:v>57.87</c:v>
                </c:pt>
                <c:pt idx="4">
                  <c:v>58.66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63.12</c:v>
                </c:pt>
                <c:pt idx="1">
                  <c:v>62.57</c:v>
                </c:pt>
                <c:pt idx="2">
                  <c:v>61.56</c:v>
                </c:pt>
                <c:pt idx="3">
                  <c:v>60.84</c:v>
                </c:pt>
                <c:pt idx="4">
                  <c:v>60.8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83.32</c:v>
                </c:pt>
                <c:pt idx="1">
                  <c:v>83.01</c:v>
                </c:pt>
                <c:pt idx="2">
                  <c:v>82.66</c:v>
                </c:pt>
                <c:pt idx="3">
                  <c:v>84.65</c:v>
                </c:pt>
                <c:pt idx="4">
                  <c:v>83.28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90.09</c:v>
                </c:pt>
                <c:pt idx="1">
                  <c:v>90.21</c:v>
                </c:pt>
                <c:pt idx="2">
                  <c:v>90.11</c:v>
                </c:pt>
                <c:pt idx="3">
                  <c:v>89.73</c:v>
                </c:pt>
                <c:pt idx="4">
                  <c:v>89.86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117.48</c:v>
                </c:pt>
                <c:pt idx="1">
                  <c:v>115.86</c:v>
                </c:pt>
                <c:pt idx="2">
                  <c:v>105.79</c:v>
                </c:pt>
                <c:pt idx="3">
                  <c:v>113.95</c:v>
                </c:pt>
                <c:pt idx="4">
                  <c:v>112.05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112.36</c:v>
                </c:pt>
                <c:pt idx="1">
                  <c:v>112.26</c:v>
                </c:pt>
                <c:pt idx="2">
                  <c:v>110.04</c:v>
                </c:pt>
                <c:pt idx="3">
                  <c:v>109.67</c:v>
                </c:pt>
                <c:pt idx="4">
                  <c:v>108.91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c:v>
                </c:pt>
                <c:pt idx="1">
                  <c:v>48.76</c:v>
                </c:pt>
                <c:pt idx="2">
                  <c:v>49.57</c:v>
                </c:pt>
                <c:pt idx="3">
                  <c:v>50.57</c:v>
                </c:pt>
                <c:pt idx="4">
                  <c:v>51.16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50.31</c:v>
                </c:pt>
                <c:pt idx="1">
                  <c:v>50.74</c:v>
                </c:pt>
                <c:pt idx="2">
                  <c:v>51.49</c:v>
                </c:pt>
                <c:pt idx="3">
                  <c:v>51.94</c:v>
                </c:pt>
                <c:pt idx="4">
                  <c:v>52.46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22.5</c:v>
                </c:pt>
                <c:pt idx="1">
                  <c:v>23.99</c:v>
                </c:pt>
                <c:pt idx="2">
                  <c:v>24.88</c:v>
                </c:pt>
                <c:pt idx="3">
                  <c:v>25.58</c:v>
                </c:pt>
                <c:pt idx="4">
                  <c:v>24.85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21.34</c:v>
                </c:pt>
                <c:pt idx="1">
                  <c:v>23.27</c:v>
                </c:pt>
                <c:pt idx="2">
                  <c:v>25.18</c:v>
                </c:pt>
                <c:pt idx="3">
                  <c:v>26.52</c:v>
                </c:pt>
                <c:pt idx="4">
                  <c:v>28.4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0.28999999999999998</c:v>
                </c:pt>
                <c:pt idx="1">
                  <c:v>0.25</c:v>
                </c:pt>
                <c:pt idx="2">
                  <c:v>0.13</c:v>
                </c:pt>
                <c:pt idx="3" formatCode="#,##0.00;&quot;△&quot;#,##0.00">
                  <c:v>0</c:v>
                </c:pt>
                <c:pt idx="4">
                  <c:v>1.e-002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239.6</c:v>
                </c:pt>
                <c:pt idx="1">
                  <c:v>242.28</c:v>
                </c:pt>
                <c:pt idx="2">
                  <c:v>246.32</c:v>
                </c:pt>
                <c:pt idx="3">
                  <c:v>267.47000000000003</c:v>
                </c:pt>
                <c:pt idx="4">
                  <c:v>275.94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306.08</c:v>
                </c:pt>
                <c:pt idx="1">
                  <c:v>306.14999999999998</c:v>
                </c:pt>
                <c:pt idx="2">
                  <c:v>297.54000000000002</c:v>
                </c:pt>
                <c:pt idx="3">
                  <c:v>289.44</c:v>
                </c:pt>
                <c:pt idx="4">
                  <c:v>282.19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277.48</c:v>
                </c:pt>
                <c:pt idx="1">
                  <c:v>273.72000000000003</c:v>
                </c:pt>
                <c:pt idx="2">
                  <c:v>272.24</c:v>
                </c:pt>
                <c:pt idx="3">
                  <c:v>267.26</c:v>
                </c:pt>
                <c:pt idx="4">
                  <c:v>263.24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294.66000000000003</c:v>
                </c:pt>
                <c:pt idx="1">
                  <c:v>285.27</c:v>
                </c:pt>
                <c:pt idx="2">
                  <c:v>294.73</c:v>
                </c:pt>
                <c:pt idx="3">
                  <c:v>301.23</c:v>
                </c:pt>
                <c:pt idx="4">
                  <c:v>300.33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117.77</c:v>
                </c:pt>
                <c:pt idx="1">
                  <c:v>116.12</c:v>
                </c:pt>
                <c:pt idx="2">
                  <c:v>105.02</c:v>
                </c:pt>
                <c:pt idx="3">
                  <c:v>113.89</c:v>
                </c:pt>
                <c:pt idx="4">
                  <c:v>111.81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103.75</c:v>
                </c:pt>
                <c:pt idx="1">
                  <c:v>105.3</c:v>
                </c:pt>
                <c:pt idx="2">
                  <c:v>99.41</c:v>
                </c:pt>
                <c:pt idx="3">
                  <c:v>101.11</c:v>
                </c:pt>
                <c:pt idx="4">
                  <c:v>102.03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120.06</c:v>
                </c:pt>
                <c:pt idx="1">
                  <c:v>122</c:v>
                </c:pt>
                <c:pt idx="2">
                  <c:v>135.22</c:v>
                </c:pt>
                <c:pt idx="3">
                  <c:v>125.06</c:v>
                </c:pt>
                <c:pt idx="4">
                  <c:v>127.55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159.93</c:v>
                </c:pt>
                <c:pt idx="1">
                  <c:v>162.77000000000001</c:v>
                </c:pt>
                <c:pt idx="2">
                  <c:v>170.87</c:v>
                </c:pt>
                <c:pt idx="3">
                  <c:v>171.09</c:v>
                </c:pt>
                <c:pt idx="4">
                  <c:v>173.56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磐田市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A2</v>
      </c>
      <c r="X8" s="26"/>
      <c r="Y8" s="26"/>
      <c r="Z8" s="26"/>
      <c r="AA8" s="26"/>
      <c r="AB8" s="26"/>
      <c r="AC8" s="26"/>
      <c r="AD8" s="26" t="str">
        <f>データ!$M$6</f>
        <v>非設置</v>
      </c>
      <c r="AE8" s="26"/>
      <c r="AF8" s="26"/>
      <c r="AG8" s="26"/>
      <c r="AH8" s="26"/>
      <c r="AI8" s="26"/>
      <c r="AJ8" s="26"/>
      <c r="AK8" s="2"/>
      <c r="AL8" s="29">
        <f>データ!$R$6</f>
        <v>165426</v>
      </c>
      <c r="AM8" s="29"/>
      <c r="AN8" s="29"/>
      <c r="AO8" s="29"/>
      <c r="AP8" s="29"/>
      <c r="AQ8" s="29"/>
      <c r="AR8" s="29"/>
      <c r="AS8" s="29"/>
      <c r="AT8" s="7">
        <f>データ!$S$6</f>
        <v>163.44999999999999</v>
      </c>
      <c r="AU8" s="15"/>
      <c r="AV8" s="15"/>
      <c r="AW8" s="15"/>
      <c r="AX8" s="15"/>
      <c r="AY8" s="15"/>
      <c r="AZ8" s="15"/>
      <c r="BA8" s="15"/>
      <c r="BB8" s="27">
        <f>データ!$T$6</f>
        <v>1012.09</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72.55</v>
      </c>
      <c r="J10" s="15"/>
      <c r="K10" s="15"/>
      <c r="L10" s="15"/>
      <c r="M10" s="15"/>
      <c r="N10" s="15"/>
      <c r="O10" s="24"/>
      <c r="P10" s="27">
        <f>データ!$P$6</f>
        <v>95.05</v>
      </c>
      <c r="Q10" s="27"/>
      <c r="R10" s="27"/>
      <c r="S10" s="27"/>
      <c r="T10" s="27"/>
      <c r="U10" s="27"/>
      <c r="V10" s="27"/>
      <c r="W10" s="29">
        <f>データ!$Q$6</f>
        <v>2582</v>
      </c>
      <c r="X10" s="29"/>
      <c r="Y10" s="29"/>
      <c r="Z10" s="29"/>
      <c r="AA10" s="29"/>
      <c r="AB10" s="29"/>
      <c r="AC10" s="29"/>
      <c r="AD10" s="2"/>
      <c r="AE10" s="2"/>
      <c r="AF10" s="2"/>
      <c r="AG10" s="2"/>
      <c r="AH10" s="2"/>
      <c r="AI10" s="2"/>
      <c r="AJ10" s="2"/>
      <c r="AK10" s="2"/>
      <c r="AL10" s="29">
        <f>データ!$U$6</f>
        <v>156751</v>
      </c>
      <c r="AM10" s="29"/>
      <c r="AN10" s="29"/>
      <c r="AO10" s="29"/>
      <c r="AP10" s="29"/>
      <c r="AQ10" s="29"/>
      <c r="AR10" s="29"/>
      <c r="AS10" s="29"/>
      <c r="AT10" s="7">
        <f>データ!$V$6</f>
        <v>134.77000000000001</v>
      </c>
      <c r="AU10" s="15"/>
      <c r="AV10" s="15"/>
      <c r="AW10" s="15"/>
      <c r="AX10" s="15"/>
      <c r="AY10" s="15"/>
      <c r="AZ10" s="15"/>
      <c r="BA10" s="15"/>
      <c r="BB10" s="27">
        <f>データ!$W$6</f>
        <v>1163.0999999999999</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29</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VWwiirQp/OIj3l71YCEDcwx9YCRhLDOJ4Yze0Syj1xWZnSn1gORG8SX1nEHfc4m4Ooe/GiwFTBCQ+iA0fBE48A==" saltValue="EFmbEtELS2FsbCwQL6DQc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38" right="0.19685039370078738" top="0.19685039370078738" bottom="0.19685039370078738" header="0.19685039370078738" footer="0.19685039370078738"/>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7</v>
      </c>
      <c r="F3" s="67" t="s">
        <v>6</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8</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91</v>
      </c>
      <c r="AH5" s="76" t="s">
        <v>45</v>
      </c>
      <c r="AI5" s="76" t="s">
        <v>81</v>
      </c>
      <c r="AJ5" s="76" t="s">
        <v>82</v>
      </c>
      <c r="AK5" s="76" t="s">
        <v>83</v>
      </c>
      <c r="AL5" s="76" t="s">
        <v>84</v>
      </c>
      <c r="AM5" s="76" t="s">
        <v>85</v>
      </c>
      <c r="AN5" s="76" t="s">
        <v>87</v>
      </c>
      <c r="AO5" s="76" t="s">
        <v>88</v>
      </c>
      <c r="AP5" s="76" t="s">
        <v>89</v>
      </c>
      <c r="AQ5" s="76" t="s">
        <v>90</v>
      </c>
      <c r="AR5" s="76" t="s">
        <v>91</v>
      </c>
      <c r="AS5" s="76" t="s">
        <v>86</v>
      </c>
      <c r="AT5" s="76" t="s">
        <v>81</v>
      </c>
      <c r="AU5" s="76" t="s">
        <v>82</v>
      </c>
      <c r="AV5" s="76" t="s">
        <v>83</v>
      </c>
      <c r="AW5" s="76" t="s">
        <v>84</v>
      </c>
      <c r="AX5" s="76" t="s">
        <v>85</v>
      </c>
      <c r="AY5" s="76" t="s">
        <v>87</v>
      </c>
      <c r="AZ5" s="76" t="s">
        <v>88</v>
      </c>
      <c r="BA5" s="76" t="s">
        <v>89</v>
      </c>
      <c r="BB5" s="76" t="s">
        <v>90</v>
      </c>
      <c r="BC5" s="76" t="s">
        <v>91</v>
      </c>
      <c r="BD5" s="76" t="s">
        <v>86</v>
      </c>
      <c r="BE5" s="76" t="s">
        <v>81</v>
      </c>
      <c r="BF5" s="76" t="s">
        <v>82</v>
      </c>
      <c r="BG5" s="76" t="s">
        <v>83</v>
      </c>
      <c r="BH5" s="76" t="s">
        <v>84</v>
      </c>
      <c r="BI5" s="76" t="s">
        <v>85</v>
      </c>
      <c r="BJ5" s="76" t="s">
        <v>87</v>
      </c>
      <c r="BK5" s="76" t="s">
        <v>88</v>
      </c>
      <c r="BL5" s="76" t="s">
        <v>89</v>
      </c>
      <c r="BM5" s="76" t="s">
        <v>90</v>
      </c>
      <c r="BN5" s="76" t="s">
        <v>91</v>
      </c>
      <c r="BO5" s="76" t="s">
        <v>86</v>
      </c>
      <c r="BP5" s="76" t="s">
        <v>81</v>
      </c>
      <c r="BQ5" s="76" t="s">
        <v>82</v>
      </c>
      <c r="BR5" s="76" t="s">
        <v>83</v>
      </c>
      <c r="BS5" s="76" t="s">
        <v>84</v>
      </c>
      <c r="BT5" s="76" t="s">
        <v>85</v>
      </c>
      <c r="BU5" s="76" t="s">
        <v>87</v>
      </c>
      <c r="BV5" s="76" t="s">
        <v>88</v>
      </c>
      <c r="BW5" s="76" t="s">
        <v>89</v>
      </c>
      <c r="BX5" s="76" t="s">
        <v>90</v>
      </c>
      <c r="BY5" s="76" t="s">
        <v>91</v>
      </c>
      <c r="BZ5" s="76" t="s">
        <v>86</v>
      </c>
      <c r="CA5" s="76" t="s">
        <v>81</v>
      </c>
      <c r="CB5" s="76" t="s">
        <v>82</v>
      </c>
      <c r="CC5" s="76" t="s">
        <v>83</v>
      </c>
      <c r="CD5" s="76" t="s">
        <v>84</v>
      </c>
      <c r="CE5" s="76" t="s">
        <v>85</v>
      </c>
      <c r="CF5" s="76" t="s">
        <v>87</v>
      </c>
      <c r="CG5" s="76" t="s">
        <v>88</v>
      </c>
      <c r="CH5" s="76" t="s">
        <v>89</v>
      </c>
      <c r="CI5" s="76" t="s">
        <v>90</v>
      </c>
      <c r="CJ5" s="76" t="s">
        <v>91</v>
      </c>
      <c r="CK5" s="76" t="s">
        <v>86</v>
      </c>
      <c r="CL5" s="76" t="s">
        <v>81</v>
      </c>
      <c r="CM5" s="76" t="s">
        <v>82</v>
      </c>
      <c r="CN5" s="76" t="s">
        <v>83</v>
      </c>
      <c r="CO5" s="76" t="s">
        <v>84</v>
      </c>
      <c r="CP5" s="76" t="s">
        <v>85</v>
      </c>
      <c r="CQ5" s="76" t="s">
        <v>87</v>
      </c>
      <c r="CR5" s="76" t="s">
        <v>88</v>
      </c>
      <c r="CS5" s="76" t="s">
        <v>89</v>
      </c>
      <c r="CT5" s="76" t="s">
        <v>90</v>
      </c>
      <c r="CU5" s="76" t="s">
        <v>91</v>
      </c>
      <c r="CV5" s="76" t="s">
        <v>86</v>
      </c>
      <c r="CW5" s="76" t="s">
        <v>81</v>
      </c>
      <c r="CX5" s="76" t="s">
        <v>82</v>
      </c>
      <c r="CY5" s="76" t="s">
        <v>83</v>
      </c>
      <c r="CZ5" s="76" t="s">
        <v>84</v>
      </c>
      <c r="DA5" s="76" t="s">
        <v>85</v>
      </c>
      <c r="DB5" s="76" t="s">
        <v>87</v>
      </c>
      <c r="DC5" s="76" t="s">
        <v>88</v>
      </c>
      <c r="DD5" s="76" t="s">
        <v>89</v>
      </c>
      <c r="DE5" s="76" t="s">
        <v>90</v>
      </c>
      <c r="DF5" s="76" t="s">
        <v>91</v>
      </c>
      <c r="DG5" s="76" t="s">
        <v>86</v>
      </c>
      <c r="DH5" s="76" t="s">
        <v>81</v>
      </c>
      <c r="DI5" s="76" t="s">
        <v>82</v>
      </c>
      <c r="DJ5" s="76" t="s">
        <v>83</v>
      </c>
      <c r="DK5" s="76" t="s">
        <v>84</v>
      </c>
      <c r="DL5" s="76" t="s">
        <v>85</v>
      </c>
      <c r="DM5" s="76" t="s">
        <v>87</v>
      </c>
      <c r="DN5" s="76" t="s">
        <v>88</v>
      </c>
      <c r="DO5" s="76" t="s">
        <v>89</v>
      </c>
      <c r="DP5" s="76" t="s">
        <v>90</v>
      </c>
      <c r="DQ5" s="76" t="s">
        <v>91</v>
      </c>
      <c r="DR5" s="76" t="s">
        <v>86</v>
      </c>
      <c r="DS5" s="76" t="s">
        <v>81</v>
      </c>
      <c r="DT5" s="76" t="s">
        <v>82</v>
      </c>
      <c r="DU5" s="76" t="s">
        <v>83</v>
      </c>
      <c r="DV5" s="76" t="s">
        <v>84</v>
      </c>
      <c r="DW5" s="76" t="s">
        <v>85</v>
      </c>
      <c r="DX5" s="76" t="s">
        <v>87</v>
      </c>
      <c r="DY5" s="76" t="s">
        <v>88</v>
      </c>
      <c r="DZ5" s="76" t="s">
        <v>89</v>
      </c>
      <c r="EA5" s="76" t="s">
        <v>90</v>
      </c>
      <c r="EB5" s="76" t="s">
        <v>91</v>
      </c>
      <c r="EC5" s="76" t="s">
        <v>86</v>
      </c>
      <c r="ED5" s="76" t="s">
        <v>81</v>
      </c>
      <c r="EE5" s="76" t="s">
        <v>82</v>
      </c>
      <c r="EF5" s="76" t="s">
        <v>83</v>
      </c>
      <c r="EG5" s="76" t="s">
        <v>84</v>
      </c>
      <c r="EH5" s="76" t="s">
        <v>85</v>
      </c>
      <c r="EI5" s="76" t="s">
        <v>87</v>
      </c>
      <c r="EJ5" s="76" t="s">
        <v>88</v>
      </c>
      <c r="EK5" s="76" t="s">
        <v>89</v>
      </c>
      <c r="EL5" s="76" t="s">
        <v>90</v>
      </c>
      <c r="EM5" s="76" t="s">
        <v>91</v>
      </c>
      <c r="EN5" s="76" t="s">
        <v>86</v>
      </c>
    </row>
    <row r="6" spans="1:144" s="64" customFormat="1">
      <c r="A6" s="65" t="s">
        <v>92</v>
      </c>
      <c r="B6" s="70">
        <f t="shared" ref="B6:W6" si="1">B7</f>
        <v>2024</v>
      </c>
      <c r="C6" s="70">
        <f t="shared" si="1"/>
        <v>222119</v>
      </c>
      <c r="D6" s="70">
        <f t="shared" si="1"/>
        <v>46</v>
      </c>
      <c r="E6" s="70">
        <f t="shared" si="1"/>
        <v>1</v>
      </c>
      <c r="F6" s="70">
        <f t="shared" si="1"/>
        <v>0</v>
      </c>
      <c r="G6" s="70">
        <f t="shared" si="1"/>
        <v>1</v>
      </c>
      <c r="H6" s="70" t="str">
        <f t="shared" si="1"/>
        <v>静岡県　磐田市</v>
      </c>
      <c r="I6" s="70" t="str">
        <f t="shared" si="1"/>
        <v>法適用</v>
      </c>
      <c r="J6" s="70" t="str">
        <f t="shared" si="1"/>
        <v>水道事業</v>
      </c>
      <c r="K6" s="70" t="str">
        <f t="shared" si="1"/>
        <v>末端給水事業</v>
      </c>
      <c r="L6" s="70" t="str">
        <f t="shared" si="1"/>
        <v>A2</v>
      </c>
      <c r="M6" s="70" t="str">
        <f t="shared" si="1"/>
        <v>非設置</v>
      </c>
      <c r="N6" s="79" t="str">
        <f t="shared" si="1"/>
        <v>-</v>
      </c>
      <c r="O6" s="79">
        <f t="shared" si="1"/>
        <v>72.55</v>
      </c>
      <c r="P6" s="79">
        <f t="shared" si="1"/>
        <v>95.05</v>
      </c>
      <c r="Q6" s="79">
        <f t="shared" si="1"/>
        <v>2582</v>
      </c>
      <c r="R6" s="79">
        <f t="shared" si="1"/>
        <v>165426</v>
      </c>
      <c r="S6" s="79">
        <f t="shared" si="1"/>
        <v>163.44999999999999</v>
      </c>
      <c r="T6" s="79">
        <f t="shared" si="1"/>
        <v>1012.09</v>
      </c>
      <c r="U6" s="79">
        <f t="shared" si="1"/>
        <v>156751</v>
      </c>
      <c r="V6" s="79">
        <f t="shared" si="1"/>
        <v>134.77000000000001</v>
      </c>
      <c r="W6" s="79">
        <f t="shared" si="1"/>
        <v>1163.0999999999999</v>
      </c>
      <c r="X6" s="85">
        <f t="shared" ref="X6:AG6" si="2">IF(X7="",NA(),X7)</f>
        <v>117.48</v>
      </c>
      <c r="Y6" s="85">
        <f t="shared" si="2"/>
        <v>115.86</v>
      </c>
      <c r="Z6" s="85">
        <f t="shared" si="2"/>
        <v>105.79</v>
      </c>
      <c r="AA6" s="85">
        <f t="shared" si="2"/>
        <v>113.95</v>
      </c>
      <c r="AB6" s="85">
        <f t="shared" si="2"/>
        <v>112.05</v>
      </c>
      <c r="AC6" s="85">
        <f t="shared" si="2"/>
        <v>112.36</v>
      </c>
      <c r="AD6" s="85">
        <f t="shared" si="2"/>
        <v>112.26</v>
      </c>
      <c r="AE6" s="85">
        <f t="shared" si="2"/>
        <v>110.04</v>
      </c>
      <c r="AF6" s="85">
        <f t="shared" si="2"/>
        <v>109.67</v>
      </c>
      <c r="AG6" s="85">
        <f t="shared" si="2"/>
        <v>108.91</v>
      </c>
      <c r="AH6" s="79" t="str">
        <f>IF(AH7="","",IF(AH7="-","【-】","【"&amp;SUBSTITUTE(TEXT(AH7,"#,##0.00"),"-","△")&amp;"】"))</f>
        <v>【107.26】</v>
      </c>
      <c r="AI6" s="79">
        <f t="shared" ref="AI6:AR6" si="3">IF(AI7="",NA(),AI7)</f>
        <v>0</v>
      </c>
      <c r="AJ6" s="79">
        <f t="shared" si="3"/>
        <v>0</v>
      </c>
      <c r="AK6" s="79">
        <f t="shared" si="3"/>
        <v>0</v>
      </c>
      <c r="AL6" s="79">
        <f t="shared" si="3"/>
        <v>0</v>
      </c>
      <c r="AM6" s="79">
        <f t="shared" si="3"/>
        <v>0</v>
      </c>
      <c r="AN6" s="85">
        <f t="shared" si="3"/>
        <v>0.28999999999999998</v>
      </c>
      <c r="AO6" s="85">
        <f t="shared" si="3"/>
        <v>0.25</v>
      </c>
      <c r="AP6" s="85">
        <f t="shared" si="3"/>
        <v>0.13</v>
      </c>
      <c r="AQ6" s="79">
        <f t="shared" si="3"/>
        <v>0</v>
      </c>
      <c r="AR6" s="85">
        <f t="shared" si="3"/>
        <v>1.e-002</v>
      </c>
      <c r="AS6" s="79" t="str">
        <f>IF(AS7="","",IF(AS7="-","【-】","【"&amp;SUBSTITUTE(TEXT(AS7,"#,##0.00"),"-","△")&amp;"】"))</f>
        <v>【1.61】</v>
      </c>
      <c r="AT6" s="85">
        <f t="shared" ref="AT6:BC6" si="4">IF(AT7="",NA(),AT7)</f>
        <v>239.6</v>
      </c>
      <c r="AU6" s="85">
        <f t="shared" si="4"/>
        <v>242.28</v>
      </c>
      <c r="AV6" s="85">
        <f t="shared" si="4"/>
        <v>246.32</v>
      </c>
      <c r="AW6" s="85">
        <f t="shared" si="4"/>
        <v>267.47000000000003</v>
      </c>
      <c r="AX6" s="85">
        <f t="shared" si="4"/>
        <v>275.94</v>
      </c>
      <c r="AY6" s="85">
        <f t="shared" si="4"/>
        <v>306.08</v>
      </c>
      <c r="AZ6" s="85">
        <f t="shared" si="4"/>
        <v>306.14999999999998</v>
      </c>
      <c r="BA6" s="85">
        <f t="shared" si="4"/>
        <v>297.54000000000002</v>
      </c>
      <c r="BB6" s="85">
        <f t="shared" si="4"/>
        <v>289.44</v>
      </c>
      <c r="BC6" s="85">
        <f t="shared" si="4"/>
        <v>282.19</v>
      </c>
      <c r="BD6" s="79" t="str">
        <f>IF(BD7="","",IF(BD7="-","【-】","【"&amp;SUBSTITUTE(TEXT(BD7,"#,##0.00"),"-","△")&amp;"】"))</f>
        <v>【239.69】</v>
      </c>
      <c r="BE6" s="85">
        <f t="shared" ref="BE6:BN6" si="5">IF(BE7="",NA(),BE7)</f>
        <v>277.48</v>
      </c>
      <c r="BF6" s="85">
        <f t="shared" si="5"/>
        <v>273.72000000000003</v>
      </c>
      <c r="BG6" s="85">
        <f t="shared" si="5"/>
        <v>272.24</v>
      </c>
      <c r="BH6" s="85">
        <f t="shared" si="5"/>
        <v>267.26</v>
      </c>
      <c r="BI6" s="85">
        <f t="shared" si="5"/>
        <v>263.24</v>
      </c>
      <c r="BJ6" s="85">
        <f t="shared" si="5"/>
        <v>294.66000000000003</v>
      </c>
      <c r="BK6" s="85">
        <f t="shared" si="5"/>
        <v>285.27</v>
      </c>
      <c r="BL6" s="85">
        <f t="shared" si="5"/>
        <v>294.73</v>
      </c>
      <c r="BM6" s="85">
        <f t="shared" si="5"/>
        <v>301.23</v>
      </c>
      <c r="BN6" s="85">
        <f t="shared" si="5"/>
        <v>300.33</v>
      </c>
      <c r="BO6" s="79" t="str">
        <f>IF(BO7="","",IF(BO7="-","【-】","【"&amp;SUBSTITUTE(TEXT(BO7,"#,##0.00"),"-","△")&amp;"】"))</f>
        <v>【264.86】</v>
      </c>
      <c r="BP6" s="85">
        <f t="shared" ref="BP6:BY6" si="6">IF(BP7="",NA(),BP7)</f>
        <v>117.77</v>
      </c>
      <c r="BQ6" s="85">
        <f t="shared" si="6"/>
        <v>116.12</v>
      </c>
      <c r="BR6" s="85">
        <f t="shared" si="6"/>
        <v>105.02</v>
      </c>
      <c r="BS6" s="85">
        <f t="shared" si="6"/>
        <v>113.89</v>
      </c>
      <c r="BT6" s="85">
        <f t="shared" si="6"/>
        <v>111.81</v>
      </c>
      <c r="BU6" s="85">
        <f t="shared" si="6"/>
        <v>103.75</v>
      </c>
      <c r="BV6" s="85">
        <f t="shared" si="6"/>
        <v>105.3</v>
      </c>
      <c r="BW6" s="85">
        <f t="shared" si="6"/>
        <v>99.41</v>
      </c>
      <c r="BX6" s="85">
        <f t="shared" si="6"/>
        <v>101.11</v>
      </c>
      <c r="BY6" s="85">
        <f t="shared" si="6"/>
        <v>102.03</v>
      </c>
      <c r="BZ6" s="79" t="str">
        <f>IF(BZ7="","",IF(BZ7="-","【-】","【"&amp;SUBSTITUTE(TEXT(BZ7,"#,##0.00"),"-","△")&amp;"】"))</f>
        <v>【97.59】</v>
      </c>
      <c r="CA6" s="85">
        <f t="shared" ref="CA6:CJ6" si="7">IF(CA7="",NA(),CA7)</f>
        <v>120.06</v>
      </c>
      <c r="CB6" s="85">
        <f t="shared" si="7"/>
        <v>122</v>
      </c>
      <c r="CC6" s="85">
        <f t="shared" si="7"/>
        <v>135.22</v>
      </c>
      <c r="CD6" s="85">
        <f t="shared" si="7"/>
        <v>125.06</v>
      </c>
      <c r="CE6" s="85">
        <f t="shared" si="7"/>
        <v>127.55</v>
      </c>
      <c r="CF6" s="85">
        <f t="shared" si="7"/>
        <v>159.93</v>
      </c>
      <c r="CG6" s="85">
        <f t="shared" si="7"/>
        <v>162.77000000000001</v>
      </c>
      <c r="CH6" s="85">
        <f t="shared" si="7"/>
        <v>170.87</v>
      </c>
      <c r="CI6" s="85">
        <f t="shared" si="7"/>
        <v>171.09</v>
      </c>
      <c r="CJ6" s="85">
        <f t="shared" si="7"/>
        <v>173.56</v>
      </c>
      <c r="CK6" s="79" t="str">
        <f>IF(CK7="","",IF(CK7="-","【-】","【"&amp;SUBSTITUTE(TEXT(CK7,"#,##0.00"),"-","△")&amp;"】"))</f>
        <v>【181.66】</v>
      </c>
      <c r="CL6" s="85">
        <f t="shared" ref="CL6:CU6" si="8">IF(CL7="",NA(),CL7)</f>
        <v>61.11</v>
      </c>
      <c r="CM6" s="85">
        <f t="shared" si="8"/>
        <v>60.75</v>
      </c>
      <c r="CN6" s="85">
        <f t="shared" si="8"/>
        <v>59.8</v>
      </c>
      <c r="CO6" s="85">
        <f t="shared" si="8"/>
        <v>57.87</v>
      </c>
      <c r="CP6" s="85">
        <f t="shared" si="8"/>
        <v>58.66</v>
      </c>
      <c r="CQ6" s="85">
        <f t="shared" si="8"/>
        <v>63.12</v>
      </c>
      <c r="CR6" s="85">
        <f t="shared" si="8"/>
        <v>62.57</v>
      </c>
      <c r="CS6" s="85">
        <f t="shared" si="8"/>
        <v>61.56</v>
      </c>
      <c r="CT6" s="85">
        <f t="shared" si="8"/>
        <v>60.84</v>
      </c>
      <c r="CU6" s="85">
        <f t="shared" si="8"/>
        <v>60.8</v>
      </c>
      <c r="CV6" s="79" t="str">
        <f>IF(CV7="","",IF(CV7="-","【-】","【"&amp;SUBSTITUTE(TEXT(CV7,"#,##0.00"),"-","△")&amp;"】"))</f>
        <v>【60.21】</v>
      </c>
      <c r="CW6" s="85">
        <f t="shared" ref="CW6:DF6" si="9">IF(CW7="",NA(),CW7)</f>
        <v>83.32</v>
      </c>
      <c r="CX6" s="85">
        <f t="shared" si="9"/>
        <v>83.01</v>
      </c>
      <c r="CY6" s="85">
        <f t="shared" si="9"/>
        <v>82.66</v>
      </c>
      <c r="CZ6" s="85">
        <f t="shared" si="9"/>
        <v>84.65</v>
      </c>
      <c r="DA6" s="85">
        <f t="shared" si="9"/>
        <v>83.28</v>
      </c>
      <c r="DB6" s="85">
        <f t="shared" si="9"/>
        <v>90.09</v>
      </c>
      <c r="DC6" s="85">
        <f t="shared" si="9"/>
        <v>90.21</v>
      </c>
      <c r="DD6" s="85">
        <f t="shared" si="9"/>
        <v>90.11</v>
      </c>
      <c r="DE6" s="85">
        <f t="shared" si="9"/>
        <v>89.73</v>
      </c>
      <c r="DF6" s="85">
        <f t="shared" si="9"/>
        <v>89.86</v>
      </c>
      <c r="DG6" s="79" t="str">
        <f>IF(DG7="","",IF(DG7="-","【-】","【"&amp;SUBSTITUTE(TEXT(DG7,"#,##0.00"),"-","△")&amp;"】"))</f>
        <v>【89.21】</v>
      </c>
      <c r="DH6" s="85">
        <f t="shared" ref="DH6:DQ6" si="10">IF(DH7="",NA(),DH7)</f>
        <v>47.8</v>
      </c>
      <c r="DI6" s="85">
        <f t="shared" si="10"/>
        <v>48.76</v>
      </c>
      <c r="DJ6" s="85">
        <f t="shared" si="10"/>
        <v>49.57</v>
      </c>
      <c r="DK6" s="85">
        <f t="shared" si="10"/>
        <v>50.57</v>
      </c>
      <c r="DL6" s="85">
        <f t="shared" si="10"/>
        <v>51.16</v>
      </c>
      <c r="DM6" s="85">
        <f t="shared" si="10"/>
        <v>50.31</v>
      </c>
      <c r="DN6" s="85">
        <f t="shared" si="10"/>
        <v>50.74</v>
      </c>
      <c r="DO6" s="85">
        <f t="shared" si="10"/>
        <v>51.49</v>
      </c>
      <c r="DP6" s="85">
        <f t="shared" si="10"/>
        <v>51.94</v>
      </c>
      <c r="DQ6" s="85">
        <f t="shared" si="10"/>
        <v>52.46</v>
      </c>
      <c r="DR6" s="79" t="str">
        <f>IF(DR7="","",IF(DR7="-","【-】","【"&amp;SUBSTITUTE(TEXT(DR7,"#,##0.00"),"-","△")&amp;"】"))</f>
        <v>【52.41】</v>
      </c>
      <c r="DS6" s="85">
        <f t="shared" ref="DS6:EB6" si="11">IF(DS7="",NA(),DS7)</f>
        <v>22.5</v>
      </c>
      <c r="DT6" s="85">
        <f t="shared" si="11"/>
        <v>23.99</v>
      </c>
      <c r="DU6" s="85">
        <f t="shared" si="11"/>
        <v>24.88</v>
      </c>
      <c r="DV6" s="85">
        <f t="shared" si="11"/>
        <v>25.58</v>
      </c>
      <c r="DW6" s="85">
        <f t="shared" si="11"/>
        <v>24.85</v>
      </c>
      <c r="DX6" s="85">
        <f t="shared" si="11"/>
        <v>21.34</v>
      </c>
      <c r="DY6" s="85">
        <f t="shared" si="11"/>
        <v>23.27</v>
      </c>
      <c r="DZ6" s="85">
        <f t="shared" si="11"/>
        <v>25.18</v>
      </c>
      <c r="EA6" s="85">
        <f t="shared" si="11"/>
        <v>26.52</v>
      </c>
      <c r="EB6" s="85">
        <f t="shared" si="11"/>
        <v>28.4</v>
      </c>
      <c r="EC6" s="79" t="str">
        <f>IF(EC7="","",IF(EC7="-","【-】","【"&amp;SUBSTITUTE(TEXT(EC7,"#,##0.00"),"-","△")&amp;"】"))</f>
        <v>【26.78】</v>
      </c>
      <c r="ED6" s="85">
        <f t="shared" ref="ED6:EM6" si="12">IF(ED7="",NA(),ED7)</f>
        <v>0.64</v>
      </c>
      <c r="EE6" s="85">
        <f t="shared" si="12"/>
        <v>0.57999999999999996</v>
      </c>
      <c r="EF6" s="85">
        <f t="shared" si="12"/>
        <v>0.69</v>
      </c>
      <c r="EG6" s="85">
        <f t="shared" si="12"/>
        <v>0.53</v>
      </c>
      <c r="EH6" s="85">
        <f t="shared" si="12"/>
        <v>0.65</v>
      </c>
      <c r="EI6" s="85">
        <f t="shared" si="12"/>
        <v>0.69</v>
      </c>
      <c r="EJ6" s="85">
        <f t="shared" si="12"/>
        <v>0.69</v>
      </c>
      <c r="EK6" s="85">
        <f t="shared" si="12"/>
        <v>0.67</v>
      </c>
      <c r="EL6" s="85">
        <f t="shared" si="12"/>
        <v>0.61</v>
      </c>
      <c r="EM6" s="85">
        <f t="shared" si="12"/>
        <v>0.57999999999999996</v>
      </c>
      <c r="EN6" s="79" t="str">
        <f>IF(EN7="","",IF(EN7="-","【-】","【"&amp;SUBSTITUTE(TEXT(EN7,"#,##0.00"),"-","△")&amp;"】"))</f>
        <v>【0.59】</v>
      </c>
    </row>
    <row r="7" spans="1:144" s="64" customFormat="1">
      <c r="A7" s="65"/>
      <c r="B7" s="71">
        <v>2024</v>
      </c>
      <c r="C7" s="71">
        <v>222119</v>
      </c>
      <c r="D7" s="71">
        <v>46</v>
      </c>
      <c r="E7" s="71">
        <v>1</v>
      </c>
      <c r="F7" s="71">
        <v>0</v>
      </c>
      <c r="G7" s="71">
        <v>1</v>
      </c>
      <c r="H7" s="71" t="s">
        <v>93</v>
      </c>
      <c r="I7" s="71" t="s">
        <v>94</v>
      </c>
      <c r="J7" s="71" t="s">
        <v>95</v>
      </c>
      <c r="K7" s="71" t="s">
        <v>96</v>
      </c>
      <c r="L7" s="71" t="s">
        <v>97</v>
      </c>
      <c r="M7" s="71" t="s">
        <v>0</v>
      </c>
      <c r="N7" s="80" t="s">
        <v>98</v>
      </c>
      <c r="O7" s="80">
        <v>72.55</v>
      </c>
      <c r="P7" s="80">
        <v>95.05</v>
      </c>
      <c r="Q7" s="80">
        <v>2582</v>
      </c>
      <c r="R7" s="80">
        <v>165426</v>
      </c>
      <c r="S7" s="80">
        <v>163.44999999999999</v>
      </c>
      <c r="T7" s="80">
        <v>1012.09</v>
      </c>
      <c r="U7" s="80">
        <v>156751</v>
      </c>
      <c r="V7" s="80">
        <v>134.77000000000001</v>
      </c>
      <c r="W7" s="80">
        <v>1163.0999999999999</v>
      </c>
      <c r="X7" s="80">
        <v>117.48</v>
      </c>
      <c r="Y7" s="80">
        <v>115.86</v>
      </c>
      <c r="Z7" s="80">
        <v>105.79</v>
      </c>
      <c r="AA7" s="80">
        <v>113.95</v>
      </c>
      <c r="AB7" s="80">
        <v>112.05</v>
      </c>
      <c r="AC7" s="80">
        <v>112.36</v>
      </c>
      <c r="AD7" s="80">
        <v>112.26</v>
      </c>
      <c r="AE7" s="80">
        <v>110.04</v>
      </c>
      <c r="AF7" s="80">
        <v>109.67</v>
      </c>
      <c r="AG7" s="80">
        <v>108.91</v>
      </c>
      <c r="AH7" s="80">
        <v>107.26</v>
      </c>
      <c r="AI7" s="80">
        <v>0</v>
      </c>
      <c r="AJ7" s="80">
        <v>0</v>
      </c>
      <c r="AK7" s="80">
        <v>0</v>
      </c>
      <c r="AL7" s="80">
        <v>0</v>
      </c>
      <c r="AM7" s="80">
        <v>0</v>
      </c>
      <c r="AN7" s="80">
        <v>0.28999999999999998</v>
      </c>
      <c r="AO7" s="80">
        <v>0.25</v>
      </c>
      <c r="AP7" s="80">
        <v>0.13</v>
      </c>
      <c r="AQ7" s="80">
        <v>0</v>
      </c>
      <c r="AR7" s="80">
        <v>1.e-002</v>
      </c>
      <c r="AS7" s="80">
        <v>1.61</v>
      </c>
      <c r="AT7" s="80">
        <v>239.6</v>
      </c>
      <c r="AU7" s="80">
        <v>242.28</v>
      </c>
      <c r="AV7" s="80">
        <v>246.32</v>
      </c>
      <c r="AW7" s="80">
        <v>267.47000000000003</v>
      </c>
      <c r="AX7" s="80">
        <v>275.94</v>
      </c>
      <c r="AY7" s="80">
        <v>306.08</v>
      </c>
      <c r="AZ7" s="80">
        <v>306.14999999999998</v>
      </c>
      <c r="BA7" s="80">
        <v>297.54000000000002</v>
      </c>
      <c r="BB7" s="80">
        <v>289.44</v>
      </c>
      <c r="BC7" s="80">
        <v>282.19</v>
      </c>
      <c r="BD7" s="80">
        <v>239.69</v>
      </c>
      <c r="BE7" s="80">
        <v>277.48</v>
      </c>
      <c r="BF7" s="80">
        <v>273.72000000000003</v>
      </c>
      <c r="BG7" s="80">
        <v>272.24</v>
      </c>
      <c r="BH7" s="80">
        <v>267.26</v>
      </c>
      <c r="BI7" s="80">
        <v>263.24</v>
      </c>
      <c r="BJ7" s="80">
        <v>294.66000000000003</v>
      </c>
      <c r="BK7" s="80">
        <v>285.27</v>
      </c>
      <c r="BL7" s="80">
        <v>294.73</v>
      </c>
      <c r="BM7" s="80">
        <v>301.23</v>
      </c>
      <c r="BN7" s="80">
        <v>300.33</v>
      </c>
      <c r="BO7" s="80">
        <v>264.86</v>
      </c>
      <c r="BP7" s="80">
        <v>117.77</v>
      </c>
      <c r="BQ7" s="80">
        <v>116.12</v>
      </c>
      <c r="BR7" s="80">
        <v>105.02</v>
      </c>
      <c r="BS7" s="80">
        <v>113.89</v>
      </c>
      <c r="BT7" s="80">
        <v>111.81</v>
      </c>
      <c r="BU7" s="80">
        <v>103.75</v>
      </c>
      <c r="BV7" s="80">
        <v>105.3</v>
      </c>
      <c r="BW7" s="80">
        <v>99.41</v>
      </c>
      <c r="BX7" s="80">
        <v>101.11</v>
      </c>
      <c r="BY7" s="80">
        <v>102.03</v>
      </c>
      <c r="BZ7" s="80">
        <v>97.59</v>
      </c>
      <c r="CA7" s="80">
        <v>120.06</v>
      </c>
      <c r="CB7" s="80">
        <v>122</v>
      </c>
      <c r="CC7" s="80">
        <v>135.22</v>
      </c>
      <c r="CD7" s="80">
        <v>125.06</v>
      </c>
      <c r="CE7" s="80">
        <v>127.55</v>
      </c>
      <c r="CF7" s="80">
        <v>159.93</v>
      </c>
      <c r="CG7" s="80">
        <v>162.77000000000001</v>
      </c>
      <c r="CH7" s="80">
        <v>170.87</v>
      </c>
      <c r="CI7" s="80">
        <v>171.09</v>
      </c>
      <c r="CJ7" s="80">
        <v>173.56</v>
      </c>
      <c r="CK7" s="80">
        <v>181.66</v>
      </c>
      <c r="CL7" s="80">
        <v>61.11</v>
      </c>
      <c r="CM7" s="80">
        <v>60.75</v>
      </c>
      <c r="CN7" s="80">
        <v>59.8</v>
      </c>
      <c r="CO7" s="80">
        <v>57.87</v>
      </c>
      <c r="CP7" s="80">
        <v>58.66</v>
      </c>
      <c r="CQ7" s="80">
        <v>63.12</v>
      </c>
      <c r="CR7" s="80">
        <v>62.57</v>
      </c>
      <c r="CS7" s="80">
        <v>61.56</v>
      </c>
      <c r="CT7" s="80">
        <v>60.84</v>
      </c>
      <c r="CU7" s="80">
        <v>60.8</v>
      </c>
      <c r="CV7" s="80">
        <v>60.21</v>
      </c>
      <c r="CW7" s="80">
        <v>83.32</v>
      </c>
      <c r="CX7" s="80">
        <v>83.01</v>
      </c>
      <c r="CY7" s="80">
        <v>82.66</v>
      </c>
      <c r="CZ7" s="80">
        <v>84.65</v>
      </c>
      <c r="DA7" s="80">
        <v>83.28</v>
      </c>
      <c r="DB7" s="80">
        <v>90.09</v>
      </c>
      <c r="DC7" s="80">
        <v>90.21</v>
      </c>
      <c r="DD7" s="80">
        <v>90.11</v>
      </c>
      <c r="DE7" s="80">
        <v>89.73</v>
      </c>
      <c r="DF7" s="80">
        <v>89.86</v>
      </c>
      <c r="DG7" s="80">
        <v>89.21</v>
      </c>
      <c r="DH7" s="80">
        <v>47.8</v>
      </c>
      <c r="DI7" s="80">
        <v>48.76</v>
      </c>
      <c r="DJ7" s="80">
        <v>49.57</v>
      </c>
      <c r="DK7" s="80">
        <v>50.57</v>
      </c>
      <c r="DL7" s="80">
        <v>51.16</v>
      </c>
      <c r="DM7" s="80">
        <v>50.31</v>
      </c>
      <c r="DN7" s="80">
        <v>50.74</v>
      </c>
      <c r="DO7" s="80">
        <v>51.49</v>
      </c>
      <c r="DP7" s="80">
        <v>51.94</v>
      </c>
      <c r="DQ7" s="80">
        <v>52.46</v>
      </c>
      <c r="DR7" s="80">
        <v>52.41</v>
      </c>
      <c r="DS7" s="80">
        <v>22.5</v>
      </c>
      <c r="DT7" s="80">
        <v>23.99</v>
      </c>
      <c r="DU7" s="80">
        <v>24.88</v>
      </c>
      <c r="DV7" s="80">
        <v>25.58</v>
      </c>
      <c r="DW7" s="80">
        <v>24.85</v>
      </c>
      <c r="DX7" s="80">
        <v>21.34</v>
      </c>
      <c r="DY7" s="80">
        <v>23.27</v>
      </c>
      <c r="DZ7" s="80">
        <v>25.18</v>
      </c>
      <c r="EA7" s="80">
        <v>26.52</v>
      </c>
      <c r="EB7" s="80">
        <v>28.4</v>
      </c>
      <c r="EC7" s="80">
        <v>26.78</v>
      </c>
      <c r="ED7" s="80">
        <v>0.64</v>
      </c>
      <c r="EE7" s="80">
        <v>0.57999999999999996</v>
      </c>
      <c r="EF7" s="80">
        <v>0.69</v>
      </c>
      <c r="EG7" s="80">
        <v>0.53</v>
      </c>
      <c r="EH7" s="80">
        <v>0.65</v>
      </c>
      <c r="EI7" s="80">
        <v>0.69</v>
      </c>
      <c r="EJ7" s="80">
        <v>0.69</v>
      </c>
      <c r="EK7" s="80">
        <v>0.67</v>
      </c>
      <c r="EL7" s="80">
        <v>0.61</v>
      </c>
      <c r="EM7" s="80">
        <v>0.57999999999999996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平澤　孝明</cp:lastModifiedBy>
  <cp:lastPrinted>2026-01-27T00:50:26Z</cp:lastPrinted>
  <dcterms:created xsi:type="dcterms:W3CDTF">2025-12-12T09:17:54Z</dcterms:created>
  <dcterms:modified xsi:type="dcterms:W3CDTF">2026-02-26T06:34:41Z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2026-02-26T06:34:41Z</vt:filetime>
  </property>
</Properties>
</file>